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C:\Users\Inge\Documents\Ingev kasutaja failid INGE-PC-st\Documents\Varem töölaual\HANKED\HANKED 2018\Kruusateede remont\"/>
    </mc:Choice>
  </mc:AlternateContent>
  <xr:revisionPtr revIDLastSave="0" documentId="8_{96CA72B2-31B6-40AF-B465-B7AA4A31B934}" xr6:coauthVersionLast="34" xr6:coauthVersionMax="34" xr10:uidLastSave="{00000000-0000-0000-0000-000000000000}"/>
  <bookViews>
    <workbookView xWindow="0" yWindow="0" windowWidth="21570" windowHeight="7980" tabRatio="858" activeTab="7" xr2:uid="{00000000-000D-0000-FFFF-FFFF00000000}"/>
  </bookViews>
  <sheets>
    <sheet name="Kululoend" sheetId="1" r:id="rId1"/>
    <sheet name="Käätso-Puiga" sheetId="2" r:id="rId2"/>
    <sheet name="Kääpa-Üdriku" sheetId="3" r:id="rId3"/>
    <sheet name="Tootsi-Kütioru" sheetId="4" r:id="rId4"/>
    <sheet name="Prügla" sheetId="11" r:id="rId5"/>
    <sheet name="Puusepa-Lehemetsa" sheetId="12" r:id="rId6"/>
    <sheet name="Saaremaa-Kuklane " sheetId="13" r:id="rId7"/>
    <sheet name="Peraküla tee" sheetId="14" r:id="rId8"/>
    <sheet name="Pikasilla tee" sheetId="15" r:id="rId9"/>
    <sheet name="Juhkami-Lauga tee" sheetId="16" r:id="rId10"/>
    <sheet name="Saki-jantra" sheetId="18" r:id="rId11"/>
  </sheets>
  <calcPr calcId="162913" fullPrecision="0"/>
</workbook>
</file>

<file path=xl/calcChain.xml><?xml version="1.0" encoding="utf-8"?>
<calcChain xmlns="http://schemas.openxmlformats.org/spreadsheetml/2006/main">
  <c r="F80" i="1" l="1"/>
  <c r="F79" i="1"/>
  <c r="F81" i="1" s="1"/>
  <c r="F71" i="1"/>
  <c r="F72" i="1"/>
  <c r="F73" i="1"/>
  <c r="D5" i="18"/>
  <c r="G5" i="18" s="1"/>
  <c r="G4" i="18" l="1"/>
  <c r="D29" i="15" l="1"/>
  <c r="F29" i="15" s="1"/>
  <c r="F22" i="11"/>
  <c r="G22" i="11" s="1"/>
  <c r="D22" i="11"/>
  <c r="D23" i="11"/>
  <c r="F23" i="11" s="1"/>
  <c r="D24" i="11"/>
  <c r="E24" i="11" s="1"/>
  <c r="D11" i="11"/>
  <c r="F11" i="11" s="1"/>
  <c r="G11" i="11" s="1"/>
  <c r="G23" i="11" l="1"/>
  <c r="G24" i="11"/>
  <c r="F75" i="1"/>
  <c r="F74" i="1"/>
  <c r="F66" i="1"/>
  <c r="F67" i="1"/>
  <c r="F65" i="1"/>
  <c r="F64" i="1"/>
  <c r="F63" i="1"/>
  <c r="F59" i="1"/>
  <c r="F58" i="1"/>
  <c r="F57" i="1"/>
  <c r="F56" i="1"/>
  <c r="F55" i="1"/>
  <c r="F51" i="1"/>
  <c r="F50" i="1"/>
  <c r="F49" i="1"/>
  <c r="F48" i="1"/>
  <c r="F47" i="1"/>
  <c r="F43" i="1"/>
  <c r="F42" i="1"/>
  <c r="F41" i="1"/>
  <c r="F40" i="1"/>
  <c r="F39" i="1"/>
  <c r="F35" i="1"/>
  <c r="F34" i="1"/>
  <c r="F33" i="1"/>
  <c r="F32" i="1"/>
  <c r="F31" i="1"/>
  <c r="D21" i="16"/>
  <c r="F21" i="16" s="1"/>
  <c r="G21" i="16" s="1"/>
  <c r="G32" i="2"/>
  <c r="G31" i="2"/>
  <c r="F76" i="1" l="1"/>
  <c r="E21" i="2"/>
  <c r="F22" i="2"/>
  <c r="G22" i="2" s="1"/>
  <c r="G21" i="2"/>
  <c r="D22" i="2"/>
  <c r="D21" i="2"/>
  <c r="F68" i="1" l="1"/>
  <c r="F60" i="1"/>
  <c r="F52" i="1"/>
  <c r="F44" i="1"/>
  <c r="F36" i="1"/>
  <c r="D34" i="16"/>
  <c r="G34" i="16" s="1"/>
  <c r="G33" i="16" s="1"/>
  <c r="D31" i="16"/>
  <c r="G31" i="16" s="1"/>
  <c r="D28" i="16"/>
  <c r="F28" i="16" s="1"/>
  <c r="G28" i="16" s="1"/>
  <c r="D27" i="16"/>
  <c r="E27" i="16" s="1"/>
  <c r="G27" i="16" s="1"/>
  <c r="D26" i="16"/>
  <c r="F26" i="16" s="1"/>
  <c r="G26" i="16" s="1"/>
  <c r="D25" i="16"/>
  <c r="E25" i="16" s="1"/>
  <c r="G25" i="16" s="1"/>
  <c r="D20" i="16"/>
  <c r="E20" i="16" s="1"/>
  <c r="G20" i="16" s="1"/>
  <c r="D19" i="16"/>
  <c r="D18" i="16"/>
  <c r="D17" i="16"/>
  <c r="E17" i="16" s="1"/>
  <c r="G17" i="16" s="1"/>
  <c r="D16" i="16"/>
  <c r="E16" i="16" s="1"/>
  <c r="D15" i="16"/>
  <c r="D12" i="16"/>
  <c r="E12" i="16" s="1"/>
  <c r="G12" i="16" s="1"/>
  <c r="F11" i="16"/>
  <c r="G11" i="16" s="1"/>
  <c r="D11" i="16"/>
  <c r="D10" i="16"/>
  <c r="E10" i="16" s="1"/>
  <c r="G10" i="16" s="1"/>
  <c r="D9" i="16"/>
  <c r="E9" i="16" s="1"/>
  <c r="G9" i="16" s="1"/>
  <c r="D8" i="16"/>
  <c r="F8" i="16" s="1"/>
  <c r="G8" i="16" s="1"/>
  <c r="E7" i="16"/>
  <c r="G7" i="16" s="1"/>
  <c r="D7" i="16"/>
  <c r="D6" i="16"/>
  <c r="D5" i="16"/>
  <c r="D34" i="15"/>
  <c r="D31" i="15"/>
  <c r="G31" i="15" s="1"/>
  <c r="D28" i="15"/>
  <c r="E28" i="15" s="1"/>
  <c r="G28" i="15" s="1"/>
  <c r="D27" i="15"/>
  <c r="D26" i="15"/>
  <c r="F26" i="15" s="1"/>
  <c r="G26" i="15" s="1"/>
  <c r="D25" i="15"/>
  <c r="E25" i="15" s="1"/>
  <c r="G25" i="15" s="1"/>
  <c r="D20" i="15"/>
  <c r="F20" i="15" s="1"/>
  <c r="G20" i="15" s="1"/>
  <c r="D19" i="15"/>
  <c r="F19" i="15" s="1"/>
  <c r="G19" i="15" s="1"/>
  <c r="D18" i="15"/>
  <c r="E18" i="15" s="1"/>
  <c r="G18" i="15" s="1"/>
  <c r="E17" i="15"/>
  <c r="G17" i="15" s="1"/>
  <c r="D17" i="15"/>
  <c r="D16" i="15"/>
  <c r="F16" i="15" s="1"/>
  <c r="G16" i="15" s="1"/>
  <c r="D15" i="15"/>
  <c r="F15" i="15" s="1"/>
  <c r="G15" i="15" s="1"/>
  <c r="G14" i="15" s="1"/>
  <c r="D12" i="15"/>
  <c r="E12" i="15" s="1"/>
  <c r="G12" i="15" s="1"/>
  <c r="D11" i="15"/>
  <c r="F11" i="15" s="1"/>
  <c r="G11" i="15" s="1"/>
  <c r="E10" i="15"/>
  <c r="G10" i="15" s="1"/>
  <c r="D10" i="15"/>
  <c r="D9" i="15"/>
  <c r="E9" i="15" s="1"/>
  <c r="G9" i="15" s="1"/>
  <c r="D8" i="15"/>
  <c r="F8" i="15" s="1"/>
  <c r="G8" i="15" s="1"/>
  <c r="D7" i="15"/>
  <c r="E7" i="15" s="1"/>
  <c r="G7" i="15" s="1"/>
  <c r="D6" i="15"/>
  <c r="E6" i="15" s="1"/>
  <c r="G6" i="15" s="1"/>
  <c r="D5" i="15"/>
  <c r="F5" i="15" s="1"/>
  <c r="G5" i="15" s="1"/>
  <c r="D34" i="14"/>
  <c r="G34" i="14" s="1"/>
  <c r="G33" i="14" s="1"/>
  <c r="D31" i="14"/>
  <c r="D28" i="14"/>
  <c r="F28" i="14" s="1"/>
  <c r="G28" i="14" s="1"/>
  <c r="D27" i="14"/>
  <c r="F26" i="14"/>
  <c r="G26" i="14" s="1"/>
  <c r="D26" i="14"/>
  <c r="D25" i="14"/>
  <c r="F25" i="14" s="1"/>
  <c r="G25" i="14" s="1"/>
  <c r="D20" i="14"/>
  <c r="F20" i="14" s="1"/>
  <c r="G20" i="14" s="1"/>
  <c r="F19" i="14"/>
  <c r="G19" i="14" s="1"/>
  <c r="D19" i="14"/>
  <c r="D18" i="14"/>
  <c r="E18" i="14" s="1"/>
  <c r="G18" i="14" s="1"/>
  <c r="D17" i="14"/>
  <c r="D16" i="14"/>
  <c r="F16" i="14" s="1"/>
  <c r="G16" i="14" s="1"/>
  <c r="D15" i="14"/>
  <c r="E12" i="14"/>
  <c r="G12" i="14" s="1"/>
  <c r="D12" i="14"/>
  <c r="D11" i="14"/>
  <c r="F11" i="14" s="1"/>
  <c r="G11" i="14" s="1"/>
  <c r="D10" i="14"/>
  <c r="E10" i="14" s="1"/>
  <c r="G10" i="14" s="1"/>
  <c r="D9" i="14"/>
  <c r="E9" i="14" s="1"/>
  <c r="G9" i="14" s="1"/>
  <c r="D8" i="14"/>
  <c r="E8" i="14" s="1"/>
  <c r="G8" i="14" s="1"/>
  <c r="D7" i="14"/>
  <c r="D6" i="14"/>
  <c r="F6" i="14" s="1"/>
  <c r="G6" i="14" s="1"/>
  <c r="D5" i="14"/>
  <c r="D34" i="13"/>
  <c r="G34" i="13" s="1"/>
  <c r="G33" i="13" s="1"/>
  <c r="D31" i="13"/>
  <c r="G31" i="13" s="1"/>
  <c r="D28" i="13"/>
  <c r="F28" i="13" s="1"/>
  <c r="G28" i="13" s="1"/>
  <c r="D27" i="13"/>
  <c r="E27" i="13" s="1"/>
  <c r="G27" i="13" s="1"/>
  <c r="D26" i="13"/>
  <c r="F26" i="13" s="1"/>
  <c r="G26" i="13" s="1"/>
  <c r="D25" i="13"/>
  <c r="E25" i="13" s="1"/>
  <c r="G25" i="13" s="1"/>
  <c r="D20" i="13"/>
  <c r="F20" i="13" s="1"/>
  <c r="G20" i="13" s="1"/>
  <c r="D19" i="13"/>
  <c r="F19" i="13" s="1"/>
  <c r="G19" i="13" s="1"/>
  <c r="D18" i="13"/>
  <c r="E18" i="13" s="1"/>
  <c r="G18" i="13" s="1"/>
  <c r="E17" i="13"/>
  <c r="G17" i="13" s="1"/>
  <c r="D17" i="13"/>
  <c r="D16" i="13"/>
  <c r="F16" i="13" s="1"/>
  <c r="G16" i="13" s="1"/>
  <c r="D15" i="13"/>
  <c r="F15" i="13" s="1"/>
  <c r="G15" i="13" s="1"/>
  <c r="D12" i="13"/>
  <c r="E12" i="13" s="1"/>
  <c r="G12" i="13" s="1"/>
  <c r="D11" i="13"/>
  <c r="F11" i="13" s="1"/>
  <c r="G11" i="13" s="1"/>
  <c r="E10" i="13"/>
  <c r="G10" i="13" s="1"/>
  <c r="D10" i="13"/>
  <c r="D9" i="13"/>
  <c r="E9" i="13" s="1"/>
  <c r="G9" i="13" s="1"/>
  <c r="D8" i="13"/>
  <c r="F8" i="13" s="1"/>
  <c r="G8" i="13" s="1"/>
  <c r="D7" i="13"/>
  <c r="E7" i="13" s="1"/>
  <c r="G7" i="13" s="1"/>
  <c r="E6" i="13"/>
  <c r="G6" i="13" s="1"/>
  <c r="D6" i="13"/>
  <c r="D5" i="13"/>
  <c r="F5" i="13" s="1"/>
  <c r="G5" i="13" s="1"/>
  <c r="D33" i="12"/>
  <c r="D30" i="12"/>
  <c r="G30" i="12" s="1"/>
  <c r="D27" i="12"/>
  <c r="F27" i="12" s="1"/>
  <c r="G27" i="12" s="1"/>
  <c r="D26" i="12"/>
  <c r="E26" i="12" s="1"/>
  <c r="G26" i="12" s="1"/>
  <c r="D25" i="12"/>
  <c r="F25" i="12" s="1"/>
  <c r="G25" i="12" s="1"/>
  <c r="D24" i="12"/>
  <c r="E24" i="12" s="1"/>
  <c r="G24" i="12" s="1"/>
  <c r="G23" i="12" s="1"/>
  <c r="D19" i="12"/>
  <c r="F19" i="12" s="1"/>
  <c r="G19" i="12" s="1"/>
  <c r="D18" i="12"/>
  <c r="F18" i="12" s="1"/>
  <c r="G18" i="12" s="1"/>
  <c r="D17" i="12"/>
  <c r="E17" i="12" s="1"/>
  <c r="G17" i="12" s="1"/>
  <c r="D16" i="12"/>
  <c r="E16" i="12" s="1"/>
  <c r="G16" i="12" s="1"/>
  <c r="D15" i="12"/>
  <c r="F15" i="12" s="1"/>
  <c r="G15" i="12" s="1"/>
  <c r="D12" i="12"/>
  <c r="E12" i="12" s="1"/>
  <c r="G12" i="12" s="1"/>
  <c r="D11" i="12"/>
  <c r="F11" i="12" s="1"/>
  <c r="G11" i="12" s="1"/>
  <c r="D10" i="12"/>
  <c r="E10" i="12" s="1"/>
  <c r="G10" i="12" s="1"/>
  <c r="D9" i="12"/>
  <c r="E9" i="12" s="1"/>
  <c r="G9" i="12" s="1"/>
  <c r="D8" i="12"/>
  <c r="F8" i="12" s="1"/>
  <c r="G8" i="12" s="1"/>
  <c r="D7" i="12"/>
  <c r="E7" i="12" s="1"/>
  <c r="G7" i="12" s="1"/>
  <c r="D6" i="12"/>
  <c r="E6" i="12" s="1"/>
  <c r="G6" i="12" s="1"/>
  <c r="D5" i="12"/>
  <c r="F5" i="12" s="1"/>
  <c r="G5" i="12" s="1"/>
  <c r="D37" i="11"/>
  <c r="G37" i="11" s="1"/>
  <c r="G36" i="11" s="1"/>
  <c r="D34" i="11"/>
  <c r="G34" i="11" s="1"/>
  <c r="G33" i="11" s="1"/>
  <c r="D31" i="11"/>
  <c r="E31" i="11" s="1"/>
  <c r="G31" i="11" s="1"/>
  <c r="D30" i="11"/>
  <c r="F30" i="11" s="1"/>
  <c r="G30" i="11" s="1"/>
  <c r="D29" i="11"/>
  <c r="E29" i="11" s="1"/>
  <c r="G29" i="11" s="1"/>
  <c r="D28" i="11"/>
  <c r="E28" i="11" s="1"/>
  <c r="G28" i="11" s="1"/>
  <c r="D25" i="11"/>
  <c r="D21" i="11"/>
  <c r="D20" i="11"/>
  <c r="D19" i="11"/>
  <c r="F19" i="11" s="1"/>
  <c r="G19" i="11" s="1"/>
  <c r="D18" i="11"/>
  <c r="D17" i="11"/>
  <c r="D16" i="11"/>
  <c r="D15" i="11"/>
  <c r="F15" i="11" s="1"/>
  <c r="G15" i="11" s="1"/>
  <c r="D12" i="11"/>
  <c r="D10" i="11"/>
  <c r="D9" i="11"/>
  <c r="F9" i="11" s="1"/>
  <c r="G9" i="11" s="1"/>
  <c r="D8" i="11"/>
  <c r="E8" i="11" s="1"/>
  <c r="G8" i="11" s="1"/>
  <c r="D7" i="11"/>
  <c r="F7" i="11" s="1"/>
  <c r="G7" i="11" s="1"/>
  <c r="D6" i="11"/>
  <c r="F6" i="11" s="1"/>
  <c r="G6" i="11" s="1"/>
  <c r="D5" i="11"/>
  <c r="E5" i="11" s="1"/>
  <c r="G5" i="11" s="1"/>
  <c r="G14" i="13" l="1"/>
  <c r="G18" i="16"/>
  <c r="F18" i="16"/>
  <c r="G33" i="15"/>
  <c r="G34" i="15"/>
  <c r="G24" i="13"/>
  <c r="F15" i="14"/>
  <c r="G15" i="14" s="1"/>
  <c r="G14" i="14" s="1"/>
  <c r="E5" i="16"/>
  <c r="G5" i="16" s="1"/>
  <c r="G24" i="16"/>
  <c r="G32" i="12"/>
  <c r="G33" i="12"/>
  <c r="G24" i="15"/>
  <c r="E15" i="16"/>
  <c r="G15" i="16" s="1"/>
  <c r="F31" i="14"/>
  <c r="G31" i="14"/>
  <c r="G7" i="14"/>
  <c r="F7" i="14"/>
  <c r="E27" i="14"/>
  <c r="G27" i="14" s="1"/>
  <c r="G24" i="14" s="1"/>
  <c r="F27" i="14"/>
  <c r="G17" i="14"/>
  <c r="F17" i="14"/>
  <c r="E5" i="14"/>
  <c r="G5" i="14" s="1"/>
  <c r="G30" i="15"/>
  <c r="F27" i="15"/>
  <c r="G27" i="15" s="1"/>
  <c r="G10" i="11"/>
  <c r="E10" i="11"/>
  <c r="G17" i="11"/>
  <c r="F17" i="11"/>
  <c r="E16" i="11"/>
  <c r="G16" i="11" s="1"/>
  <c r="G18" i="11"/>
  <c r="E18" i="11"/>
  <c r="F25" i="11"/>
  <c r="G25" i="11" s="1"/>
  <c r="E25" i="11"/>
  <c r="G21" i="11"/>
  <c r="E21" i="11"/>
  <c r="F20" i="11"/>
  <c r="G20" i="11" s="1"/>
  <c r="G12" i="11"/>
  <c r="F12" i="11"/>
  <c r="F19" i="16"/>
  <c r="G19" i="16" s="1"/>
  <c r="G16" i="16"/>
  <c r="G6" i="16"/>
  <c r="F6" i="16"/>
  <c r="G14" i="12"/>
  <c r="G30" i="16"/>
  <c r="G4" i="15"/>
  <c r="E31" i="14"/>
  <c r="G30" i="14" s="1"/>
  <c r="G4" i="13"/>
  <c r="G30" i="13"/>
  <c r="G29" i="12"/>
  <c r="G4" i="12"/>
  <c r="G27" i="11"/>
  <c r="F16" i="1"/>
  <c r="F9" i="1"/>
  <c r="F19" i="1"/>
  <c r="G14" i="11" l="1"/>
  <c r="G14" i="16"/>
  <c r="G4" i="11"/>
  <c r="G4" i="16"/>
  <c r="G4" i="14"/>
  <c r="D16" i="4"/>
  <c r="F16" i="4" s="1"/>
  <c r="D15" i="4"/>
  <c r="D21" i="4"/>
  <c r="F21" i="4" s="1"/>
  <c r="G21" i="4" s="1"/>
  <c r="F15" i="4" l="1"/>
  <c r="G15" i="4" s="1"/>
  <c r="G16" i="4"/>
  <c r="D9" i="4"/>
  <c r="F9" i="4" s="1"/>
  <c r="G9" i="4" s="1"/>
  <c r="D26" i="4"/>
  <c r="F26" i="4" s="1"/>
  <c r="G26" i="4" s="1"/>
  <c r="D34" i="2"/>
  <c r="G34" i="2" s="1"/>
  <c r="F27" i="1"/>
  <c r="F26" i="1"/>
  <c r="F25" i="1"/>
  <c r="F24" i="1"/>
  <c r="F23" i="1"/>
  <c r="F18" i="1"/>
  <c r="F17" i="1"/>
  <c r="F11" i="1"/>
  <c r="F10" i="1"/>
  <c r="F8" i="1"/>
  <c r="F7" i="1"/>
  <c r="F6" i="1"/>
  <c r="D11" i="4"/>
  <c r="E11" i="4" s="1"/>
  <c r="G11" i="4" s="1"/>
  <c r="D20" i="4"/>
  <c r="F20" i="4" s="1"/>
  <c r="G20" i="4" s="1"/>
  <c r="D19" i="4"/>
  <c r="E19" i="4" s="1"/>
  <c r="G19" i="4" s="1"/>
  <c r="D10" i="4"/>
  <c r="E10" i="4" s="1"/>
  <c r="G10" i="4" s="1"/>
  <c r="D14" i="4"/>
  <c r="D17" i="4"/>
  <c r="D18" i="4"/>
  <c r="F18" i="4" s="1"/>
  <c r="D8" i="4"/>
  <c r="E8" i="4" s="1"/>
  <c r="G8" i="4" s="1"/>
  <c r="D7" i="4"/>
  <c r="F7" i="4" s="1"/>
  <c r="G7" i="4" s="1"/>
  <c r="D6" i="4"/>
  <c r="F6" i="4" s="1"/>
  <c r="G6" i="4" s="1"/>
  <c r="D12" i="2"/>
  <c r="E12" i="2" s="1"/>
  <c r="G12" i="2" s="1"/>
  <c r="D11" i="2"/>
  <c r="F11" i="2" s="1"/>
  <c r="G11" i="2" s="1"/>
  <c r="D10" i="2"/>
  <c r="D9" i="2"/>
  <c r="E9" i="2" s="1"/>
  <c r="G9" i="2" s="1"/>
  <c r="D8" i="2"/>
  <c r="F8" i="2" s="1"/>
  <c r="G8" i="2" s="1"/>
  <c r="G14" i="4" l="1"/>
  <c r="E14" i="4"/>
  <c r="E17" i="4"/>
  <c r="G17" i="4" s="1"/>
  <c r="F10" i="2"/>
  <c r="G10" i="2" s="1"/>
  <c r="F12" i="1"/>
  <c r="F20" i="1"/>
  <c r="G33" i="2"/>
  <c r="F28" i="1"/>
  <c r="D37" i="2"/>
  <c r="G37" i="2" s="1"/>
  <c r="G36" i="2" s="1"/>
  <c r="D30" i="2"/>
  <c r="F30" i="2" s="1"/>
  <c r="G30" i="2" s="1"/>
  <c r="D29" i="2"/>
  <c r="D28" i="2"/>
  <c r="F28" i="2" s="1"/>
  <c r="G28" i="2" s="1"/>
  <c r="D27" i="2"/>
  <c r="F27" i="2" s="1"/>
  <c r="G27" i="2" s="1"/>
  <c r="D20" i="2"/>
  <c r="F20" i="2" s="1"/>
  <c r="G20" i="2" s="1"/>
  <c r="D19" i="2"/>
  <c r="E19" i="2" s="1"/>
  <c r="G19" i="2" s="1"/>
  <c r="D18" i="2"/>
  <c r="F18" i="2" s="1"/>
  <c r="G18" i="2" s="1"/>
  <c r="D17" i="2"/>
  <c r="F17" i="2" s="1"/>
  <c r="D16" i="2"/>
  <c r="D15" i="2"/>
  <c r="D7" i="2"/>
  <c r="E7" i="2" s="1"/>
  <c r="G7" i="2" s="1"/>
  <c r="D6" i="2"/>
  <c r="E6" i="2" s="1"/>
  <c r="G6" i="2" s="1"/>
  <c r="D5" i="2"/>
  <c r="F84" i="1" l="1"/>
  <c r="E5" i="2"/>
  <c r="G5" i="2" s="1"/>
  <c r="G4" i="2" s="1"/>
  <c r="E16" i="2"/>
  <c r="G16" i="2" s="1"/>
  <c r="F85" i="1"/>
  <c r="F86" i="1" s="1"/>
  <c r="F29" i="2"/>
  <c r="G29" i="2" s="1"/>
  <c r="G26" i="2" s="1"/>
  <c r="F15" i="2"/>
  <c r="G15" i="2" s="1"/>
  <c r="G17" i="2"/>
  <c r="D17" i="3"/>
  <c r="F17" i="3" s="1"/>
  <c r="G17" i="3" s="1"/>
  <c r="D24" i="3"/>
  <c r="F24" i="3" s="1"/>
  <c r="G24" i="3" s="1"/>
  <c r="D23" i="3"/>
  <c r="F23" i="3" s="1"/>
  <c r="G23" i="3" s="1"/>
  <c r="D16" i="3"/>
  <c r="F16" i="3" s="1"/>
  <c r="G16" i="3" s="1"/>
  <c r="D7" i="3"/>
  <c r="F7" i="3" s="1"/>
  <c r="G7" i="3" s="1"/>
  <c r="D6" i="3"/>
  <c r="E6" i="3" s="1"/>
  <c r="G6" i="3" s="1"/>
  <c r="D15" i="3"/>
  <c r="E15" i="3" s="1"/>
  <c r="G15" i="3" s="1"/>
  <c r="G14" i="2" l="1"/>
  <c r="D31" i="3"/>
  <c r="G31" i="3" s="1"/>
  <c r="G30" i="3" s="1"/>
  <c r="D28" i="3"/>
  <c r="G28" i="3" s="1"/>
  <c r="G27" i="3" s="1"/>
  <c r="D22" i="3"/>
  <c r="F22" i="3" s="1"/>
  <c r="D21" i="3"/>
  <c r="D14" i="3"/>
  <c r="F14" i="3" s="1"/>
  <c r="G14" i="3" s="1"/>
  <c r="D13" i="3"/>
  <c r="D12" i="3"/>
  <c r="D5" i="3"/>
  <c r="F5" i="3" s="1"/>
  <c r="F12" i="3" l="1"/>
  <c r="G12" i="3" s="1"/>
  <c r="E21" i="3"/>
  <c r="G21" i="3" s="1"/>
  <c r="F13" i="3"/>
  <c r="G13" i="3" s="1"/>
  <c r="G5" i="3"/>
  <c r="G4" i="3" s="1"/>
  <c r="G22" i="3"/>
  <c r="G20" i="3" s="1"/>
  <c r="G11" i="3" l="1"/>
  <c r="D33" i="4"/>
  <c r="G33" i="4" s="1"/>
  <c r="G32" i="4" s="1"/>
  <c r="D30" i="4"/>
  <c r="G30" i="4" s="1"/>
  <c r="G29" i="4" s="1"/>
  <c r="D27" i="4"/>
  <c r="E27" i="4" s="1"/>
  <c r="G27" i="4" s="1"/>
  <c r="D25" i="4"/>
  <c r="D24" i="4"/>
  <c r="E24" i="4" s="1"/>
  <c r="G24" i="4" s="1"/>
  <c r="G18" i="4"/>
  <c r="G13" i="4" s="1"/>
  <c r="D5" i="4"/>
  <c r="E5" i="4" l="1"/>
  <c r="G5" i="4" s="1"/>
  <c r="G4" i="4" s="1"/>
  <c r="E25" i="4"/>
  <c r="G25" i="4" s="1"/>
  <c r="G23" i="4" s="1"/>
</calcChain>
</file>

<file path=xl/sharedStrings.xml><?xml version="1.0" encoding="utf-8"?>
<sst xmlns="http://schemas.openxmlformats.org/spreadsheetml/2006/main" count="310" uniqueCount="72">
  <si>
    <t>Jrk.</t>
  </si>
  <si>
    <t>Tööde loetelu</t>
  </si>
  <si>
    <t>Mõõt</t>
  </si>
  <si>
    <t>Kogus</t>
  </si>
  <si>
    <t xml:space="preserve">Ühiku </t>
  </si>
  <si>
    <t>Kokku</t>
  </si>
  <si>
    <t>m</t>
  </si>
  <si>
    <r>
      <t>Kõik kokk</t>
    </r>
    <r>
      <rPr>
        <sz val="12"/>
        <rFont val="Times New Roman"/>
        <family val="1"/>
        <charset val="186"/>
      </rPr>
      <t>u</t>
    </r>
  </si>
  <si>
    <r>
      <t>Käibemaks 20</t>
    </r>
    <r>
      <rPr>
        <sz val="12"/>
        <rFont val="Times New Roman"/>
        <family val="1"/>
        <charset val="186"/>
      </rPr>
      <t>%</t>
    </r>
  </si>
  <si>
    <t>m2</t>
  </si>
  <si>
    <t>Jrk nr</t>
  </si>
  <si>
    <t xml:space="preserve">Algus </t>
  </si>
  <si>
    <t xml:space="preserve">Lõpp </t>
  </si>
  <si>
    <t xml:space="preserve">Pikkus </t>
  </si>
  <si>
    <t>Töömahud</t>
  </si>
  <si>
    <t>km</t>
  </si>
  <si>
    <t>vasak pool</t>
  </si>
  <si>
    <t>parem pool</t>
  </si>
  <si>
    <t>kokku</t>
  </si>
  <si>
    <t>Olemasoleva teekatte eelnev profileerimine ja tihendamine (m2)</t>
  </si>
  <si>
    <t xml:space="preserve">Võru valla kruusateede remondi kululoend </t>
  </si>
  <si>
    <t>Purustatud kruusa lisamisega teekatte ehitus h=10 cm (tihendatult), segu pos 6 (fr. 0/32)</t>
  </si>
  <si>
    <t>Olemasoleva teekatte eelnev profileerimine ja tihendamine</t>
  </si>
  <si>
    <t>Teeperve eemaldamine koos materjali planeerimisega teemaaalale (m)</t>
  </si>
  <si>
    <t>B =4,2 m</t>
  </si>
  <si>
    <t>B =4,2m</t>
  </si>
  <si>
    <t>Teeperve eemaldamine koos materjali  äraveoga (m)</t>
  </si>
  <si>
    <t>Kraavipõhja kindlustamine geotekstiilile paigaldatud killustikuga h=15 cm ja laius 0,5 m. Killustik fr. 32/64</t>
  </si>
  <si>
    <t>Teeperve eemaldamine koos materjali äraveoga (m)</t>
  </si>
  <si>
    <t>Teeperve eemaldamine koos materjali äraveoga</t>
  </si>
  <si>
    <t>Kraavipõhja kindlustamine geotekstiilile paigaldatud killustikuga h=15 cm ja 0,5 m laiuselt. Killustik fr. 32/64 (m)</t>
  </si>
  <si>
    <t>Kraavide kaevamine (sügavus vähemalt 0,5 m) koos materjali äraveoga (m)</t>
  </si>
  <si>
    <t>Kraavide kaevamine (sügavus vähemalt 0,5m) materjali planeerimisega teemaaalale</t>
  </si>
  <si>
    <t>Kraavide kaevamine (sügavusega vähemalt 0,5m) materjali planeerimisega teemaaalale</t>
  </si>
  <si>
    <t>Kraavide kaevamine (sügavus vähemalt 0,6m) materjali planeerimisega teemaaalale</t>
  </si>
  <si>
    <t>Kraavide kaevamine (sügavus vähemalt 0,6m ) koos materjali äraveoga (m)</t>
  </si>
  <si>
    <t>Kraavide kaevamine (sügavus vähemalt 0,6 m) materjali planeerimisega teemaaalale</t>
  </si>
  <si>
    <t>Kraavide kaevamine (sügavus vähemalt 0,5m) koos materjali äraveoga</t>
  </si>
  <si>
    <t xml:space="preserve">Võru valla tee nr.9180021 Tootsi-Küti-Ähijärve                                        lõigu: km 0,000-0,740  (740m)  remont              </t>
  </si>
  <si>
    <t xml:space="preserve">Võru valla tee nr.9180270 Käätso-Puiga                                         lõigu: km 0,000- 1,150  (1150m)  remont              </t>
  </si>
  <si>
    <t xml:space="preserve">Võru valla tee nr.3890184 Peraküla tee                                         lõigu: km           (1000m)  remont              </t>
  </si>
  <si>
    <t xml:space="preserve">Võru valla tee nr.3890199 Juhkami-Lauga                                        lõigu: km           (1050m)  remont              </t>
  </si>
  <si>
    <t>Truupide ehitus, De 300 (m)</t>
  </si>
  <si>
    <t>Truupide ehitus,  De=300 (m)</t>
  </si>
  <si>
    <t>B= 4,2</t>
  </si>
  <si>
    <r>
      <t>m</t>
    </r>
    <r>
      <rPr>
        <sz val="12"/>
        <rFont val="Calibri"/>
        <family val="2"/>
        <charset val="186"/>
      </rPr>
      <t>²</t>
    </r>
  </si>
  <si>
    <t xml:space="preserve">                                                                                                                                           Kokku</t>
  </si>
  <si>
    <t>B=4.0</t>
  </si>
  <si>
    <t>B=4,0m</t>
  </si>
  <si>
    <t>Kraavide kaevamine (sügavus vähemalt 0,5 m) koos materjali planeerimisega teemaale (m)</t>
  </si>
  <si>
    <t xml:space="preserve">Võru valla tee nr.3890194 Pikasilla tee                                         lõigu: km 0,000-0,450 (450m)  remont              </t>
  </si>
  <si>
    <t>B =4,0m</t>
  </si>
  <si>
    <t>B=4,0</t>
  </si>
  <si>
    <t>Purustatud kruusa lisamisega teekatte ehitus h=12 cm (tihendatult), segu pos 6 (fr. 0/32)</t>
  </si>
  <si>
    <t>B=4.2</t>
  </si>
  <si>
    <t xml:space="preserve">Võru valla tee nr.5740022 Saki-jantra                                        lõigu: km           (800m)  kruusa pealevedu              </t>
  </si>
  <si>
    <t>Purustatud kruusa lisamisega teekatte remont  h= 10 cm (tihendatult), segu pos 6 (fr. 0/32) (m2)</t>
  </si>
  <si>
    <t>Purustatud kruusa lisamisega teekatte remont  h= 10m (tihendatult), segu pos 6 (fr. 0/32) (m2)</t>
  </si>
  <si>
    <t xml:space="preserve">Võru valla tee nr.3890017 Kääpa-Üdriku                                         lõigu: km 0,240-1,060 (820m)  remont              </t>
  </si>
  <si>
    <t xml:space="preserve">Võru valla tee nr 9180095  Prügila       lõigu: km 0,000-1,060(1060 m)  remont              </t>
  </si>
  <si>
    <t xml:space="preserve">Võru valla tee nr.9180084  Saaremaa-Kuklane       lõigu: km           (500m)  remont              </t>
  </si>
  <si>
    <t xml:space="preserve">1. Võru valla tee nr. 9180270 Käätso-Puiga  lõigu: km 0,000- 1,150 (1150m)  remont              </t>
  </si>
  <si>
    <t xml:space="preserve">2. Võru valla tee nr 389017 Kääpa-Üdriku,    lõigu: km  0,240-1,060  (820m)  remont              </t>
  </si>
  <si>
    <t xml:space="preserve">3.Võru valla tee nr.9180021 Tootsi-Küti-Ähijärve   lõigu: km 0,000-0,700  (700 m)  remont              </t>
  </si>
  <si>
    <t xml:space="preserve">4. Võru valla tee nr.9180095 Prügila            lõigu: km 0,000-1,060  (1060 m)  remont              </t>
  </si>
  <si>
    <t xml:space="preserve">7. Võru valla tee nr 3890184 Peraküla  tee   lõigu: km 0,000-0,1000 (1000 m)  remont              </t>
  </si>
  <si>
    <t xml:space="preserve">8. Võru valla tee nr 3890194 Pikasilla  tee           lõigu: km 0,000-0,500  (500 m)  remont              </t>
  </si>
  <si>
    <t xml:space="preserve">9. Võru valla tee nr 3890199 Juhkami-Lauga tee lõigu: km 0,000-0,870 (1050 m)  remont              </t>
  </si>
  <si>
    <t xml:space="preserve">10. Võru valla tee nr 5740022 Saki-jantra tee lõigu: (800 m)  remont (kruusa pealevedu)              </t>
  </si>
  <si>
    <t xml:space="preserve">5. Võru valla tee nr 3890013 Puusepa-lehemetsa           lõigu: km 1,215-1,930 (500 m)  remont              </t>
  </si>
  <si>
    <t xml:space="preserve">6. Võru valla tee nr 3890084 Saaremaa-Kuklane tee           lõigu: km (500 m)  remont              </t>
  </si>
  <si>
    <t xml:space="preserve">Võru valla tee nr.9180013  Puusepa-Lehemetsa     lõigu: km 1,215-1,930  (715m)  remont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</si>
</sst>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0.000"/>
    <numFmt numFmtId="166" formatCode="#,##0.000_ ;\-#,##0.000\ "/>
    <numFmt numFmtId="167" formatCode="#,##0.000"/>
  </numFmts>
  <fonts count="9" x14ac:knownFonts="1"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Courier New Baltic"/>
      <family val="3"/>
      <charset val="186"/>
    </font>
    <font>
      <b/>
      <sz val="12"/>
      <color indexed="8"/>
      <name val="Courier New Baltic"/>
      <family val="3"/>
      <charset val="186"/>
    </font>
    <font>
      <b/>
      <sz val="14"/>
      <color indexed="10"/>
      <name val="Courier New Baltic"/>
      <family val="3"/>
      <charset val="186"/>
    </font>
    <font>
      <b/>
      <sz val="14"/>
      <name val="Arial"/>
      <family val="2"/>
      <charset val="186"/>
    </font>
    <font>
      <sz val="12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2" fontId="3" fillId="0" borderId="0"/>
  </cellStyleXfs>
  <cellXfs count="18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/>
    </xf>
    <xf numFmtId="164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6" fillId="0" borderId="9" xfId="0" applyNumberFormat="1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165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1" fontId="4" fillId="0" borderId="11" xfId="0" applyNumberFormat="1" applyFont="1" applyBorder="1" applyAlignment="1">
      <alignment vertical="top" wrapText="1"/>
    </xf>
    <xf numFmtId="0" fontId="4" fillId="0" borderId="10" xfId="0" applyFont="1" applyBorder="1"/>
    <xf numFmtId="0" fontId="4" fillId="0" borderId="14" xfId="0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vertical="top" wrapText="1"/>
    </xf>
    <xf numFmtId="165" fontId="4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right" vertical="top" wrapText="1"/>
    </xf>
    <xf numFmtId="165" fontId="4" fillId="0" borderId="10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4" fontId="1" fillId="0" borderId="0" xfId="0" applyNumberFormat="1" applyFont="1" applyFill="1" applyAlignment="1">
      <alignment horizontal="right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top" wrapText="1"/>
    </xf>
    <xf numFmtId="166" fontId="4" fillId="0" borderId="10" xfId="0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1" fontId="4" fillId="0" borderId="10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167" fontId="4" fillId="0" borderId="10" xfId="0" applyNumberFormat="1" applyFont="1" applyBorder="1" applyAlignment="1">
      <alignment horizontal="center" vertical="top" wrapText="1"/>
    </xf>
    <xf numFmtId="167" fontId="4" fillId="0" borderId="10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15" xfId="0" applyFont="1" applyBorder="1" applyAlignment="1">
      <alignment horizontal="center"/>
    </xf>
    <xf numFmtId="4" fontId="0" fillId="0" borderId="0" xfId="0" applyNumberFormat="1"/>
    <xf numFmtId="165" fontId="4" fillId="0" borderId="10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/>
    </xf>
    <xf numFmtId="0" fontId="0" fillId="0" borderId="0" xfId="0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/>
    </xf>
    <xf numFmtId="164" fontId="2" fillId="0" borderId="48" xfId="0" applyNumberFormat="1" applyFont="1" applyFill="1" applyBorder="1" applyAlignment="1">
      <alignment horizontal="center"/>
    </xf>
    <xf numFmtId="4" fontId="2" fillId="0" borderId="48" xfId="0" applyNumberFormat="1" applyFont="1" applyFill="1" applyBorder="1" applyAlignment="1">
      <alignment horizontal="center"/>
    </xf>
    <xf numFmtId="4" fontId="2" fillId="0" borderId="49" xfId="0" applyNumberFormat="1" applyFont="1" applyFill="1" applyBorder="1" applyAlignment="1">
      <alignment horizontal="center"/>
    </xf>
    <xf numFmtId="4" fontId="1" fillId="0" borderId="50" xfId="0" applyNumberFormat="1" applyFont="1" applyFill="1" applyBorder="1" applyAlignment="1">
      <alignment horizontal="right"/>
    </xf>
    <xf numFmtId="4" fontId="1" fillId="0" borderId="51" xfId="0" applyNumberFormat="1" applyFont="1" applyFill="1" applyBorder="1" applyAlignment="1">
      <alignment horizontal="right"/>
    </xf>
    <xf numFmtId="4" fontId="2" fillId="0" borderId="52" xfId="0" applyNumberFormat="1" applyFont="1" applyFill="1" applyBorder="1" applyAlignment="1">
      <alignment horizontal="right"/>
    </xf>
    <xf numFmtId="4" fontId="1" fillId="0" borderId="52" xfId="0" applyNumberFormat="1" applyFont="1" applyFill="1" applyBorder="1" applyAlignment="1">
      <alignment horizontal="right"/>
    </xf>
    <xf numFmtId="4" fontId="2" fillId="0" borderId="57" xfId="0" applyNumberFormat="1" applyFont="1" applyFill="1" applyBorder="1" applyAlignment="1">
      <alignment horizontal="right"/>
    </xf>
    <xf numFmtId="0" fontId="1" fillId="0" borderId="24" xfId="0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4" fontId="1" fillId="0" borderId="46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" fontId="1" fillId="0" borderId="31" xfId="0" applyNumberFormat="1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4" fontId="1" fillId="0" borderId="56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 wrapText="1"/>
    </xf>
    <xf numFmtId="4" fontId="1" fillId="0" borderId="46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31" xfId="0" applyNumberFormat="1" applyFont="1" applyFill="1" applyBorder="1" applyAlignment="1">
      <alignment horizontal="right" vertical="center"/>
    </xf>
    <xf numFmtId="4" fontId="1" fillId="0" borderId="56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/>
    </xf>
    <xf numFmtId="0" fontId="1" fillId="0" borderId="3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38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>
      <alignment horizontal="center" vertical="top"/>
    </xf>
    <xf numFmtId="4" fontId="1" fillId="0" borderId="25" xfId="0" applyNumberFormat="1" applyFont="1" applyFill="1" applyBorder="1" applyAlignment="1">
      <alignment horizontal="right" vertical="center"/>
    </xf>
    <xf numFmtId="4" fontId="1" fillId="0" borderId="50" xfId="0" applyNumberFormat="1" applyFont="1" applyFill="1" applyBorder="1" applyAlignment="1">
      <alignment horizontal="right" vertical="center"/>
    </xf>
    <xf numFmtId="4" fontId="1" fillId="0" borderId="37" xfId="0" applyNumberFormat="1" applyFont="1" applyFill="1" applyBorder="1" applyAlignment="1">
      <alignment horizontal="right" vertical="center"/>
    </xf>
    <xf numFmtId="4" fontId="1" fillId="0" borderId="51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center" wrapText="1"/>
    </xf>
    <xf numFmtId="4" fontId="1" fillId="0" borderId="46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" fontId="1" fillId="0" borderId="31" xfId="0" applyNumberFormat="1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4" fontId="1" fillId="0" borderId="42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4" fontId="1" fillId="0" borderId="56" xfId="0" applyNumberFormat="1" applyFont="1" applyFill="1" applyBorder="1" applyAlignment="1">
      <alignment horizontal="center"/>
    </xf>
    <xf numFmtId="4" fontId="1" fillId="0" borderId="25" xfId="0" applyNumberFormat="1" applyFont="1" applyFill="1" applyBorder="1" applyAlignment="1">
      <alignment horizontal="center" vertical="center"/>
    </xf>
    <xf numFmtId="4" fontId="1" fillId="0" borderId="37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center" vertical="top"/>
    </xf>
    <xf numFmtId="4" fontId="1" fillId="0" borderId="45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" fontId="1" fillId="0" borderId="37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 wrapText="1"/>
    </xf>
    <xf numFmtId="4" fontId="1" fillId="0" borderId="8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58" xfId="0" applyFont="1" applyFill="1" applyBorder="1" applyAlignment="1">
      <alignment horizontal="right" wrapText="1"/>
    </xf>
    <xf numFmtId="0" fontId="2" fillId="0" borderId="40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0" fontId="2" fillId="0" borderId="55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4" fontId="2" fillId="0" borderId="58" xfId="0" applyNumberFormat="1" applyFont="1" applyFill="1" applyBorder="1"/>
    <xf numFmtId="164" fontId="2" fillId="0" borderId="43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 wrapText="1"/>
    </xf>
    <xf numFmtId="0" fontId="2" fillId="0" borderId="43" xfId="0" applyFont="1" applyFill="1" applyBorder="1" applyAlignment="1">
      <alignment horizontal="center" wrapText="1"/>
    </xf>
    <xf numFmtId="0" fontId="2" fillId="0" borderId="5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164" fontId="2" fillId="0" borderId="39" xfId="0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</cellXfs>
  <cellStyles count="2">
    <cellStyle name="Normaallaad" xfId="0" builtinId="0"/>
    <cellStyle name="Normaallaad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K372"/>
  <sheetViews>
    <sheetView topLeftCell="A40" workbookViewId="0">
      <selection activeCell="M48" sqref="M48:M52"/>
    </sheetView>
  </sheetViews>
  <sheetFormatPr defaultColWidth="11.5703125" defaultRowHeight="12.75" x14ac:dyDescent="0.2"/>
  <cols>
    <col min="1" max="1" width="7" customWidth="1"/>
    <col min="2" max="2" width="48" customWidth="1"/>
    <col min="3" max="3" width="8.85546875" customWidth="1"/>
    <col min="4" max="4" width="15.7109375" customWidth="1"/>
    <col min="5" max="5" width="15.28515625" customWidth="1"/>
    <col min="6" max="6" width="15.85546875" customWidth="1"/>
  </cols>
  <sheetData>
    <row r="2" spans="1:6" ht="18" x14ac:dyDescent="0.25">
      <c r="A2" s="164" t="s">
        <v>20</v>
      </c>
      <c r="B2" s="164"/>
      <c r="C2" s="164"/>
      <c r="D2" s="164"/>
      <c r="E2" s="164"/>
      <c r="F2" s="164"/>
    </row>
    <row r="3" spans="1:6" ht="13.5" thickBot="1" x14ac:dyDescent="0.25">
      <c r="A3" s="9"/>
      <c r="B3" s="1"/>
      <c r="D3" s="8"/>
      <c r="E3" s="58"/>
      <c r="F3" s="58"/>
    </row>
    <row r="4" spans="1:6" ht="15.75" customHeight="1" thickBot="1" x14ac:dyDescent="0.3">
      <c r="A4" s="75" t="s">
        <v>0</v>
      </c>
      <c r="B4" s="76" t="s">
        <v>1</v>
      </c>
      <c r="C4" s="77" t="s">
        <v>2</v>
      </c>
      <c r="D4" s="78" t="s">
        <v>3</v>
      </c>
      <c r="E4" s="79" t="s">
        <v>4</v>
      </c>
      <c r="F4" s="80" t="s">
        <v>5</v>
      </c>
    </row>
    <row r="5" spans="1:6" ht="40.5" customHeight="1" thickBot="1" x14ac:dyDescent="0.3">
      <c r="A5" s="150" t="s">
        <v>61</v>
      </c>
      <c r="B5" s="151"/>
      <c r="C5" s="151"/>
      <c r="D5" s="151"/>
      <c r="E5" s="151"/>
      <c r="F5" s="152"/>
    </row>
    <row r="6" spans="1:6" ht="42" customHeight="1" x14ac:dyDescent="0.25">
      <c r="A6" s="91">
        <v>1</v>
      </c>
      <c r="B6" s="92" t="s">
        <v>28</v>
      </c>
      <c r="C6" s="93" t="s">
        <v>6</v>
      </c>
      <c r="D6" s="94">
        <v>472</v>
      </c>
      <c r="E6" s="95"/>
      <c r="F6" s="81">
        <f t="shared" ref="F6:F11" si="0">+E6*D6</f>
        <v>0</v>
      </c>
    </row>
    <row r="7" spans="1:6" ht="40.5" customHeight="1" x14ac:dyDescent="0.25">
      <c r="A7" s="96">
        <v>2</v>
      </c>
      <c r="B7" s="97" t="s">
        <v>36</v>
      </c>
      <c r="C7" s="98" t="s">
        <v>6</v>
      </c>
      <c r="D7" s="99">
        <v>1476</v>
      </c>
      <c r="E7" s="100"/>
      <c r="F7" s="82">
        <f t="shared" si="0"/>
        <v>0</v>
      </c>
    </row>
    <row r="8" spans="1:6" ht="34.5" customHeight="1" x14ac:dyDescent="0.25">
      <c r="A8" s="96">
        <v>3</v>
      </c>
      <c r="B8" s="97" t="s">
        <v>43</v>
      </c>
      <c r="C8" s="98" t="s">
        <v>6</v>
      </c>
      <c r="D8" s="99">
        <v>40</v>
      </c>
      <c r="E8" s="100"/>
      <c r="F8" s="82">
        <f t="shared" si="0"/>
        <v>0</v>
      </c>
    </row>
    <row r="9" spans="1:6" ht="34.5" customHeight="1" x14ac:dyDescent="0.25">
      <c r="A9" s="96">
        <v>4</v>
      </c>
      <c r="B9" s="97" t="s">
        <v>27</v>
      </c>
      <c r="C9" s="98" t="s">
        <v>6</v>
      </c>
      <c r="D9" s="99"/>
      <c r="E9" s="100"/>
      <c r="F9" s="82">
        <f t="shared" si="0"/>
        <v>0</v>
      </c>
    </row>
    <row r="10" spans="1:6" ht="36.75" customHeight="1" x14ac:dyDescent="0.25">
      <c r="A10" s="96">
        <v>5</v>
      </c>
      <c r="B10" s="97" t="s">
        <v>22</v>
      </c>
      <c r="C10" s="98" t="s">
        <v>9</v>
      </c>
      <c r="D10" s="99">
        <v>4830</v>
      </c>
      <c r="E10" s="100"/>
      <c r="F10" s="82">
        <f t="shared" si="0"/>
        <v>0</v>
      </c>
    </row>
    <row r="11" spans="1:6" ht="44.25" customHeight="1" thickBot="1" x14ac:dyDescent="0.3">
      <c r="A11" s="101">
        <v>6</v>
      </c>
      <c r="B11" s="102" t="s">
        <v>21</v>
      </c>
      <c r="C11" s="103" t="s">
        <v>9</v>
      </c>
      <c r="D11" s="104">
        <v>4830</v>
      </c>
      <c r="E11" s="105"/>
      <c r="F11" s="82">
        <f t="shared" si="0"/>
        <v>0</v>
      </c>
    </row>
    <row r="12" spans="1:6" ht="16.5" thickBot="1" x14ac:dyDescent="0.3">
      <c r="A12" s="153" t="s">
        <v>5</v>
      </c>
      <c r="B12" s="153"/>
      <c r="C12" s="153"/>
      <c r="D12" s="153"/>
      <c r="E12" s="153"/>
      <c r="F12" s="83">
        <f>+F6+F7+F8+F9+F10+F11</f>
        <v>0</v>
      </c>
    </row>
    <row r="13" spans="1:6" ht="16.5" thickBot="1" x14ac:dyDescent="0.3">
      <c r="A13" s="2"/>
      <c r="B13" s="4"/>
      <c r="C13" s="56"/>
      <c r="D13" s="6"/>
      <c r="E13" s="34"/>
      <c r="F13" s="34"/>
    </row>
    <row r="14" spans="1:6" ht="45" customHeight="1" thickBot="1" x14ac:dyDescent="0.3">
      <c r="A14" s="150" t="s">
        <v>62</v>
      </c>
      <c r="B14" s="151"/>
      <c r="C14" s="151"/>
      <c r="D14" s="151"/>
      <c r="E14" s="151"/>
      <c r="F14" s="152"/>
    </row>
    <row r="15" spans="1:6" ht="35.25" customHeight="1" x14ac:dyDescent="0.25">
      <c r="A15" s="91">
        <v>1</v>
      </c>
      <c r="B15" s="106" t="s">
        <v>23</v>
      </c>
      <c r="C15" s="93" t="s">
        <v>6</v>
      </c>
      <c r="D15" s="94">
        <v>175</v>
      </c>
      <c r="E15" s="107"/>
      <c r="F15" s="81"/>
    </row>
    <row r="16" spans="1:6" ht="35.25" customHeight="1" x14ac:dyDescent="0.25">
      <c r="A16" s="96">
        <v>2</v>
      </c>
      <c r="B16" s="108" t="s">
        <v>32</v>
      </c>
      <c r="C16" s="98" t="s">
        <v>6</v>
      </c>
      <c r="D16" s="99">
        <v>1243</v>
      </c>
      <c r="E16" s="109"/>
      <c r="F16" s="82">
        <f>+E16*D16</f>
        <v>0</v>
      </c>
    </row>
    <row r="17" spans="1:6" ht="38.25" customHeight="1" x14ac:dyDescent="0.25">
      <c r="A17" s="96">
        <v>3</v>
      </c>
      <c r="B17" s="108" t="s">
        <v>43</v>
      </c>
      <c r="C17" s="98" t="s">
        <v>6</v>
      </c>
      <c r="D17" s="99">
        <v>16</v>
      </c>
      <c r="E17" s="109"/>
      <c r="F17" s="82">
        <f>+E17*D17</f>
        <v>0</v>
      </c>
    </row>
    <row r="18" spans="1:6" ht="42.75" customHeight="1" x14ac:dyDescent="0.25">
      <c r="A18" s="96">
        <v>4</v>
      </c>
      <c r="B18" s="108" t="s">
        <v>19</v>
      </c>
      <c r="C18" s="98" t="s">
        <v>9</v>
      </c>
      <c r="D18" s="99">
        <v>4452</v>
      </c>
      <c r="E18" s="109"/>
      <c r="F18" s="82">
        <f>+E18*D18</f>
        <v>0</v>
      </c>
    </row>
    <row r="19" spans="1:6" ht="34.5" customHeight="1" thickBot="1" x14ac:dyDescent="0.3">
      <c r="A19" s="101">
        <v>5</v>
      </c>
      <c r="B19" s="90" t="s">
        <v>53</v>
      </c>
      <c r="C19" s="103" t="s">
        <v>9</v>
      </c>
      <c r="D19" s="104">
        <v>3444</v>
      </c>
      <c r="E19" s="110"/>
      <c r="F19" s="82">
        <f>+E19*D19</f>
        <v>0</v>
      </c>
    </row>
    <row r="20" spans="1:6" ht="16.5" thickBot="1" x14ac:dyDescent="0.3">
      <c r="A20" s="153" t="s">
        <v>5</v>
      </c>
      <c r="B20" s="153"/>
      <c r="C20" s="153"/>
      <c r="D20" s="153"/>
      <c r="E20" s="153"/>
      <c r="F20" s="83">
        <f>+F15+F16+F17+F18+F19</f>
        <v>0</v>
      </c>
    </row>
    <row r="21" spans="1:6" ht="16.5" thickBot="1" x14ac:dyDescent="0.3">
      <c r="A21" s="2"/>
      <c r="B21" s="4"/>
      <c r="C21" s="56"/>
      <c r="D21" s="6"/>
      <c r="E21" s="34"/>
      <c r="F21" s="34"/>
    </row>
    <row r="22" spans="1:6" ht="45" customHeight="1" thickBot="1" x14ac:dyDescent="0.3">
      <c r="A22" s="150" t="s">
        <v>63</v>
      </c>
      <c r="B22" s="151"/>
      <c r="C22" s="151"/>
      <c r="D22" s="151"/>
      <c r="E22" s="151"/>
      <c r="F22" s="152"/>
    </row>
    <row r="23" spans="1:6" ht="42" customHeight="1" x14ac:dyDescent="0.2">
      <c r="A23" s="91">
        <v>1</v>
      </c>
      <c r="B23" s="106" t="s">
        <v>29</v>
      </c>
      <c r="C23" s="93" t="s">
        <v>6</v>
      </c>
      <c r="D23" s="94">
        <v>70</v>
      </c>
      <c r="E23" s="118"/>
      <c r="F23" s="119">
        <f>+E23*D23</f>
        <v>0</v>
      </c>
    </row>
    <row r="24" spans="1:6" ht="40.5" customHeight="1" x14ac:dyDescent="0.2">
      <c r="A24" s="96">
        <v>2</v>
      </c>
      <c r="B24" s="108" t="s">
        <v>32</v>
      </c>
      <c r="C24" s="98" t="s">
        <v>6</v>
      </c>
      <c r="D24" s="99">
        <v>1010</v>
      </c>
      <c r="E24" s="120"/>
      <c r="F24" s="121">
        <f>+E24*D24</f>
        <v>0</v>
      </c>
    </row>
    <row r="25" spans="1:6" ht="46.5" customHeight="1" x14ac:dyDescent="0.2">
      <c r="A25" s="96">
        <v>3</v>
      </c>
      <c r="B25" s="108" t="s">
        <v>37</v>
      </c>
      <c r="C25" s="98" t="s">
        <v>6</v>
      </c>
      <c r="D25" s="99"/>
      <c r="E25" s="120"/>
      <c r="F25" s="121">
        <f>+E25*D25</f>
        <v>0</v>
      </c>
    </row>
    <row r="26" spans="1:6" ht="42" customHeight="1" x14ac:dyDescent="0.2">
      <c r="A26" s="96">
        <v>4</v>
      </c>
      <c r="B26" s="108" t="s">
        <v>19</v>
      </c>
      <c r="C26" s="98" t="s">
        <v>9</v>
      </c>
      <c r="D26" s="99">
        <v>2940</v>
      </c>
      <c r="E26" s="120"/>
      <c r="F26" s="121">
        <f>+E26*D26</f>
        <v>0</v>
      </c>
    </row>
    <row r="27" spans="1:6" ht="32.25" thickBot="1" x14ac:dyDescent="0.25">
      <c r="A27" s="101">
        <v>5</v>
      </c>
      <c r="B27" s="90" t="s">
        <v>21</v>
      </c>
      <c r="C27" s="103" t="s">
        <v>9</v>
      </c>
      <c r="D27" s="104">
        <v>2940</v>
      </c>
      <c r="E27" s="122"/>
      <c r="F27" s="121">
        <f>D27*E27</f>
        <v>0</v>
      </c>
    </row>
    <row r="28" spans="1:6" ht="16.5" thickBot="1" x14ac:dyDescent="0.3">
      <c r="A28" s="153" t="s">
        <v>5</v>
      </c>
      <c r="B28" s="153"/>
      <c r="C28" s="153"/>
      <c r="D28" s="153"/>
      <c r="E28" s="153"/>
      <c r="F28" s="83">
        <f>+F23+F24+F25+F26+F27</f>
        <v>0</v>
      </c>
    </row>
    <row r="29" spans="1:6" ht="16.5" thickBot="1" x14ac:dyDescent="0.3">
      <c r="A29" s="2"/>
      <c r="B29" s="4"/>
      <c r="C29" s="3"/>
      <c r="D29" s="6"/>
      <c r="E29" s="34"/>
      <c r="F29" s="34"/>
    </row>
    <row r="30" spans="1:6" ht="32.25" customHeight="1" thickBot="1" x14ac:dyDescent="0.3">
      <c r="A30" s="150" t="s">
        <v>64</v>
      </c>
      <c r="B30" s="151"/>
      <c r="C30" s="151"/>
      <c r="D30" s="151"/>
      <c r="E30" s="151"/>
      <c r="F30" s="152"/>
    </row>
    <row r="31" spans="1:6" ht="30" customHeight="1" thickBot="1" x14ac:dyDescent="0.3">
      <c r="A31" s="91">
        <v>1</v>
      </c>
      <c r="B31" s="92" t="s">
        <v>29</v>
      </c>
      <c r="C31" s="93" t="s">
        <v>6</v>
      </c>
      <c r="D31" s="94">
        <v>500</v>
      </c>
      <c r="E31" s="95"/>
      <c r="F31" s="81">
        <f>+E31*D31</f>
        <v>0</v>
      </c>
    </row>
    <row r="32" spans="1:6" ht="32.25" thickBot="1" x14ac:dyDescent="0.3">
      <c r="A32" s="96">
        <v>2</v>
      </c>
      <c r="B32" s="97" t="s">
        <v>32</v>
      </c>
      <c r="C32" s="98" t="s">
        <v>6</v>
      </c>
      <c r="D32" s="99">
        <v>1341</v>
      </c>
      <c r="E32" s="100"/>
      <c r="F32" s="81">
        <f>+E32*D32</f>
        <v>0</v>
      </c>
    </row>
    <row r="33" spans="1:11" ht="32.25" thickBot="1" x14ac:dyDescent="0.3">
      <c r="A33" s="96">
        <v>3</v>
      </c>
      <c r="B33" s="97" t="s">
        <v>37</v>
      </c>
      <c r="C33" s="98" t="s">
        <v>6</v>
      </c>
      <c r="D33" s="99"/>
      <c r="E33" s="100"/>
      <c r="F33" s="81">
        <f>+E33*D33</f>
        <v>0</v>
      </c>
    </row>
    <row r="34" spans="1:11" ht="32.25" thickBot="1" x14ac:dyDescent="0.3">
      <c r="A34" s="96">
        <v>4</v>
      </c>
      <c r="B34" s="97" t="s">
        <v>19</v>
      </c>
      <c r="C34" s="98" t="s">
        <v>45</v>
      </c>
      <c r="D34" s="99">
        <v>4452</v>
      </c>
      <c r="E34" s="100"/>
      <c r="F34" s="81">
        <f>+E34*D34</f>
        <v>0</v>
      </c>
    </row>
    <row r="35" spans="1:11" ht="32.25" thickBot="1" x14ac:dyDescent="0.3">
      <c r="A35" s="101">
        <v>5</v>
      </c>
      <c r="B35" s="102" t="s">
        <v>21</v>
      </c>
      <c r="C35" s="103" t="s">
        <v>45</v>
      </c>
      <c r="D35" s="104">
        <v>4452</v>
      </c>
      <c r="E35" s="105"/>
      <c r="F35" s="81">
        <f>+E35*D35</f>
        <v>0</v>
      </c>
    </row>
    <row r="36" spans="1:11" ht="16.5" thickBot="1" x14ac:dyDescent="0.3">
      <c r="A36" s="165" t="s">
        <v>5</v>
      </c>
      <c r="B36" s="153"/>
      <c r="C36" s="153"/>
      <c r="D36" s="153"/>
      <c r="E36" s="153"/>
      <c r="F36" s="83">
        <f>+F31+F32+F33+F34+F35</f>
        <v>0</v>
      </c>
    </row>
    <row r="37" spans="1:11" ht="16.5" thickBot="1" x14ac:dyDescent="0.3">
      <c r="A37" s="157"/>
      <c r="B37" s="157"/>
      <c r="C37" s="157"/>
      <c r="D37" s="157"/>
      <c r="E37" s="157"/>
      <c r="F37" s="157"/>
      <c r="G37" s="66"/>
    </row>
    <row r="38" spans="1:11" ht="30.75" customHeight="1" thickBot="1" x14ac:dyDescent="0.3">
      <c r="A38" s="150" t="s">
        <v>69</v>
      </c>
      <c r="B38" s="151"/>
      <c r="C38" s="151"/>
      <c r="D38" s="151"/>
      <c r="E38" s="151"/>
      <c r="F38" s="152"/>
    </row>
    <row r="39" spans="1:11" ht="31.5" customHeight="1" thickBot="1" x14ac:dyDescent="0.3">
      <c r="A39" s="71">
        <v>1</v>
      </c>
      <c r="B39" s="123" t="s">
        <v>29</v>
      </c>
      <c r="C39" s="86" t="s">
        <v>6</v>
      </c>
      <c r="D39" s="87">
        <v>1280</v>
      </c>
      <c r="E39" s="124"/>
      <c r="F39" s="81">
        <f>+E39*D39</f>
        <v>0</v>
      </c>
    </row>
    <row r="40" spans="1:11" ht="32.25" thickBot="1" x14ac:dyDescent="0.3">
      <c r="A40" s="72">
        <v>2</v>
      </c>
      <c r="B40" s="125" t="s">
        <v>32</v>
      </c>
      <c r="C40" s="5" t="s">
        <v>6</v>
      </c>
      <c r="D40" s="7">
        <v>150</v>
      </c>
      <c r="E40" s="126"/>
      <c r="F40" s="81">
        <f>+E40*D40</f>
        <v>0</v>
      </c>
    </row>
    <row r="41" spans="1:11" ht="32.25" thickBot="1" x14ac:dyDescent="0.3">
      <c r="A41" s="72">
        <v>3</v>
      </c>
      <c r="B41" s="125" t="s">
        <v>37</v>
      </c>
      <c r="C41" s="5" t="s">
        <v>6</v>
      </c>
      <c r="D41" s="7"/>
      <c r="E41" s="126"/>
      <c r="F41" s="81">
        <f>+E41*D41</f>
        <v>0</v>
      </c>
    </row>
    <row r="42" spans="1:11" ht="32.25" thickBot="1" x14ac:dyDescent="0.3">
      <c r="A42" s="74">
        <v>4</v>
      </c>
      <c r="B42" s="125" t="s">
        <v>19</v>
      </c>
      <c r="C42" s="127" t="s">
        <v>45</v>
      </c>
      <c r="D42" s="128">
        <v>3003</v>
      </c>
      <c r="E42" s="129"/>
      <c r="F42" s="81">
        <f>+E42*D42</f>
        <v>0</v>
      </c>
    </row>
    <row r="43" spans="1:11" ht="32.25" thickBot="1" x14ac:dyDescent="0.3">
      <c r="A43" s="73">
        <v>5</v>
      </c>
      <c r="B43" s="130" t="s">
        <v>21</v>
      </c>
      <c r="C43" s="88" t="s">
        <v>45</v>
      </c>
      <c r="D43" s="89">
        <v>3003</v>
      </c>
      <c r="E43" s="131"/>
      <c r="F43" s="81">
        <f>+E43*D43</f>
        <v>0</v>
      </c>
    </row>
    <row r="44" spans="1:11" ht="16.5" thickBot="1" x14ac:dyDescent="0.3">
      <c r="A44" s="153" t="s">
        <v>5</v>
      </c>
      <c r="B44" s="153"/>
      <c r="C44" s="153"/>
      <c r="D44" s="153"/>
      <c r="E44" s="153"/>
      <c r="F44" s="85">
        <f>+F39+F40+F41+F42+F43</f>
        <v>0</v>
      </c>
    </row>
    <row r="45" spans="1:11" ht="16.5" thickBot="1" x14ac:dyDescent="0.3">
      <c r="A45" s="153"/>
      <c r="B45" s="153"/>
      <c r="C45" s="153"/>
      <c r="D45" s="153"/>
      <c r="E45" s="153"/>
      <c r="F45" s="156"/>
    </row>
    <row r="46" spans="1:11" ht="31.5" customHeight="1" thickBot="1" x14ac:dyDescent="0.3">
      <c r="A46" s="161" t="s">
        <v>70</v>
      </c>
      <c r="B46" s="162"/>
      <c r="C46" s="162"/>
      <c r="D46" s="162"/>
      <c r="E46" s="162"/>
      <c r="F46" s="163"/>
    </row>
    <row r="47" spans="1:11" ht="32.25" customHeight="1" thickBot="1" x14ac:dyDescent="0.3">
      <c r="A47" s="91">
        <v>1</v>
      </c>
      <c r="B47" s="92" t="s">
        <v>29</v>
      </c>
      <c r="C47" s="93" t="s">
        <v>6</v>
      </c>
      <c r="D47" s="94"/>
      <c r="E47" s="132"/>
      <c r="F47" s="81">
        <f>+E47*D47</f>
        <v>0</v>
      </c>
      <c r="K47" s="66"/>
    </row>
    <row r="48" spans="1:11" ht="32.25" thickBot="1" x14ac:dyDescent="0.3">
      <c r="A48" s="96">
        <v>2</v>
      </c>
      <c r="B48" s="97" t="s">
        <v>32</v>
      </c>
      <c r="C48" s="98" t="s">
        <v>6</v>
      </c>
      <c r="D48" s="99"/>
      <c r="E48" s="133"/>
      <c r="F48" s="81">
        <f>+E48*D48</f>
        <v>0</v>
      </c>
      <c r="K48" s="66"/>
    </row>
    <row r="49" spans="1:11" ht="32.25" thickBot="1" x14ac:dyDescent="0.3">
      <c r="A49" s="96">
        <v>3</v>
      </c>
      <c r="B49" s="97" t="s">
        <v>37</v>
      </c>
      <c r="C49" s="98" t="s">
        <v>6</v>
      </c>
      <c r="D49" s="99"/>
      <c r="E49" s="133"/>
      <c r="F49" s="81">
        <f>+E49*D49</f>
        <v>0</v>
      </c>
      <c r="K49" s="66"/>
    </row>
    <row r="50" spans="1:11" ht="32.25" thickBot="1" x14ac:dyDescent="0.3">
      <c r="A50" s="96">
        <v>4</v>
      </c>
      <c r="B50" s="97" t="s">
        <v>19</v>
      </c>
      <c r="C50" s="98" t="s">
        <v>45</v>
      </c>
      <c r="D50" s="99">
        <v>2100</v>
      </c>
      <c r="E50" s="133"/>
      <c r="F50" s="81">
        <f>+E50*D50</f>
        <v>0</v>
      </c>
      <c r="K50" s="66"/>
    </row>
    <row r="51" spans="1:11" ht="32.25" thickBot="1" x14ac:dyDescent="0.3">
      <c r="A51" s="101">
        <v>5</v>
      </c>
      <c r="B51" s="102" t="s">
        <v>21</v>
      </c>
      <c r="C51" s="103" t="s">
        <v>45</v>
      </c>
      <c r="D51" s="104">
        <v>2100</v>
      </c>
      <c r="E51" s="134"/>
      <c r="F51" s="81">
        <f>+E51*D51</f>
        <v>0</v>
      </c>
      <c r="K51" s="66"/>
    </row>
    <row r="52" spans="1:11" ht="16.5" thickBot="1" x14ac:dyDescent="0.3">
      <c r="A52" s="153" t="s">
        <v>5</v>
      </c>
      <c r="B52" s="153"/>
      <c r="C52" s="153"/>
      <c r="D52" s="153"/>
      <c r="E52" s="153"/>
      <c r="F52" s="83">
        <f>+F47+F48+F49+F50+F51</f>
        <v>0</v>
      </c>
      <c r="K52" s="66"/>
    </row>
    <row r="53" spans="1:11" ht="16.5" thickBot="1" x14ac:dyDescent="0.3">
      <c r="A53" s="157"/>
      <c r="B53" s="157"/>
      <c r="C53" s="157"/>
      <c r="D53" s="157"/>
      <c r="E53" s="157"/>
      <c r="F53" s="157"/>
      <c r="G53" s="66"/>
      <c r="K53" s="66"/>
    </row>
    <row r="54" spans="1:11" ht="33" customHeight="1" thickBot="1" x14ac:dyDescent="0.3">
      <c r="A54" s="150" t="s">
        <v>65</v>
      </c>
      <c r="B54" s="151"/>
      <c r="C54" s="151"/>
      <c r="D54" s="151"/>
      <c r="E54" s="151"/>
      <c r="F54" s="152"/>
      <c r="K54" s="66"/>
    </row>
    <row r="55" spans="1:11" ht="33" customHeight="1" thickBot="1" x14ac:dyDescent="0.3">
      <c r="A55" s="135">
        <v>1</v>
      </c>
      <c r="B55" s="136" t="s">
        <v>29</v>
      </c>
      <c r="C55" s="137" t="s">
        <v>6</v>
      </c>
      <c r="D55" s="138">
        <v>1404</v>
      </c>
      <c r="E55" s="139"/>
      <c r="F55" s="81">
        <f>+E55*D55</f>
        <v>0</v>
      </c>
      <c r="K55" s="66"/>
    </row>
    <row r="56" spans="1:11" ht="32.25" thickBot="1" x14ac:dyDescent="0.3">
      <c r="A56" s="112">
        <v>2</v>
      </c>
      <c r="B56" s="140" t="s">
        <v>32</v>
      </c>
      <c r="C56" s="113" t="s">
        <v>6</v>
      </c>
      <c r="D56" s="114">
        <v>260</v>
      </c>
      <c r="E56" s="141"/>
      <c r="F56" s="81">
        <f>+E56*D56</f>
        <v>0</v>
      </c>
      <c r="K56" s="66"/>
    </row>
    <row r="57" spans="1:11" ht="34.5" customHeight="1" thickBot="1" x14ac:dyDescent="0.3">
      <c r="A57" s="112">
        <v>3</v>
      </c>
      <c r="B57" s="97" t="s">
        <v>43</v>
      </c>
      <c r="C57" s="113" t="s">
        <v>6</v>
      </c>
      <c r="D57" s="114">
        <v>32</v>
      </c>
      <c r="E57" s="141"/>
      <c r="F57" s="81">
        <f>+E57*D57</f>
        <v>0</v>
      </c>
      <c r="K57" s="66"/>
    </row>
    <row r="58" spans="1:11" ht="32.25" thickBot="1" x14ac:dyDescent="0.3">
      <c r="A58" s="112">
        <v>4</v>
      </c>
      <c r="B58" s="140" t="s">
        <v>19</v>
      </c>
      <c r="C58" s="113" t="s">
        <v>45</v>
      </c>
      <c r="D58" s="114">
        <v>4200</v>
      </c>
      <c r="E58" s="141"/>
      <c r="F58" s="81">
        <f>+E58*D58</f>
        <v>0</v>
      </c>
      <c r="K58" s="66"/>
    </row>
    <row r="59" spans="1:11" ht="32.25" thickBot="1" x14ac:dyDescent="0.3">
      <c r="A59" s="115">
        <v>5</v>
      </c>
      <c r="B59" s="142" t="s">
        <v>21</v>
      </c>
      <c r="C59" s="116" t="s">
        <v>45</v>
      </c>
      <c r="D59" s="117">
        <v>4200</v>
      </c>
      <c r="E59" s="143"/>
      <c r="F59" s="81">
        <f>+E59*D59</f>
        <v>0</v>
      </c>
      <c r="K59" s="66"/>
    </row>
    <row r="60" spans="1:11" ht="16.5" thickBot="1" x14ac:dyDescent="0.3">
      <c r="A60" s="158" t="s">
        <v>5</v>
      </c>
      <c r="B60" s="153"/>
      <c r="C60" s="153"/>
      <c r="D60" s="153"/>
      <c r="E60" s="153"/>
      <c r="F60" s="83">
        <f>+F55+F56+F57+F58+F59</f>
        <v>0</v>
      </c>
      <c r="K60" s="66"/>
    </row>
    <row r="61" spans="1:11" ht="16.5" thickBot="1" x14ac:dyDescent="0.3">
      <c r="A61" s="157"/>
      <c r="B61" s="157"/>
      <c r="C61" s="157"/>
      <c r="D61" s="157"/>
      <c r="E61" s="157"/>
      <c r="F61" s="157"/>
      <c r="G61" s="66"/>
      <c r="K61" s="66"/>
    </row>
    <row r="62" spans="1:11" ht="31.5" customHeight="1" thickBot="1" x14ac:dyDescent="0.3">
      <c r="A62" s="150" t="s">
        <v>66</v>
      </c>
      <c r="B62" s="151"/>
      <c r="C62" s="151"/>
      <c r="D62" s="151"/>
      <c r="E62" s="151"/>
      <c r="F62" s="152"/>
      <c r="K62" s="66"/>
    </row>
    <row r="63" spans="1:11" ht="30.75" customHeight="1" thickBot="1" x14ac:dyDescent="0.3">
      <c r="A63" s="91">
        <v>1</v>
      </c>
      <c r="B63" s="92" t="s">
        <v>29</v>
      </c>
      <c r="C63" s="93" t="s">
        <v>6</v>
      </c>
      <c r="D63" s="94">
        <v>179</v>
      </c>
      <c r="E63" s="132"/>
      <c r="F63" s="81">
        <f>+E63*D63</f>
        <v>0</v>
      </c>
      <c r="K63" s="66"/>
    </row>
    <row r="64" spans="1:11" ht="32.25" thickBot="1" x14ac:dyDescent="0.3">
      <c r="A64" s="96">
        <v>2</v>
      </c>
      <c r="B64" s="97" t="s">
        <v>32</v>
      </c>
      <c r="C64" s="98" t="s">
        <v>6</v>
      </c>
      <c r="D64" s="99"/>
      <c r="E64" s="133"/>
      <c r="F64" s="81">
        <f>+E64*D64</f>
        <v>0</v>
      </c>
      <c r="K64" s="66"/>
    </row>
    <row r="65" spans="1:11" ht="32.25" thickBot="1" x14ac:dyDescent="0.3">
      <c r="A65" s="96">
        <v>3</v>
      </c>
      <c r="B65" s="97" t="s">
        <v>37</v>
      </c>
      <c r="C65" s="98" t="s">
        <v>6</v>
      </c>
      <c r="D65" s="99">
        <v>385</v>
      </c>
      <c r="E65" s="133"/>
      <c r="F65" s="81">
        <f>+E65*D65</f>
        <v>0</v>
      </c>
      <c r="K65" s="66"/>
    </row>
    <row r="66" spans="1:11" ht="32.25" thickBot="1" x14ac:dyDescent="0.3">
      <c r="A66" s="96">
        <v>4</v>
      </c>
      <c r="B66" s="97" t="s">
        <v>19</v>
      </c>
      <c r="C66" s="98" t="s">
        <v>45</v>
      </c>
      <c r="D66" s="99">
        <v>2000</v>
      </c>
      <c r="E66" s="133"/>
      <c r="F66" s="81">
        <f>+E66*D66</f>
        <v>0</v>
      </c>
      <c r="K66" s="66"/>
    </row>
    <row r="67" spans="1:11" ht="32.25" thickBot="1" x14ac:dyDescent="0.3">
      <c r="A67" s="101">
        <v>5</v>
      </c>
      <c r="B67" s="102" t="s">
        <v>21</v>
      </c>
      <c r="C67" s="103" t="s">
        <v>45</v>
      </c>
      <c r="D67" s="104">
        <v>2000</v>
      </c>
      <c r="E67" s="134"/>
      <c r="F67" s="81">
        <f>+E67*D67</f>
        <v>0</v>
      </c>
      <c r="K67" s="66"/>
    </row>
    <row r="68" spans="1:11" ht="16.5" thickBot="1" x14ac:dyDescent="0.3">
      <c r="A68" s="153" t="s">
        <v>5</v>
      </c>
      <c r="B68" s="153"/>
      <c r="C68" s="153"/>
      <c r="D68" s="153"/>
      <c r="E68" s="153"/>
      <c r="F68" s="83">
        <f>+F63+F64+F65+F66+F67</f>
        <v>0</v>
      </c>
      <c r="K68" s="66"/>
    </row>
    <row r="69" spans="1:11" ht="16.5" thickBot="1" x14ac:dyDescent="0.3">
      <c r="A69" s="157"/>
      <c r="B69" s="157"/>
      <c r="C69" s="157"/>
      <c r="D69" s="157"/>
      <c r="E69" s="157"/>
      <c r="F69" s="157"/>
      <c r="G69" s="66"/>
      <c r="K69" s="66"/>
    </row>
    <row r="70" spans="1:11" ht="30.75" customHeight="1" thickBot="1" x14ac:dyDescent="0.3">
      <c r="A70" s="150" t="s">
        <v>67</v>
      </c>
      <c r="B70" s="151"/>
      <c r="C70" s="151"/>
      <c r="D70" s="151"/>
      <c r="E70" s="151"/>
      <c r="F70" s="152"/>
      <c r="K70" s="66"/>
    </row>
    <row r="71" spans="1:11" ht="30" customHeight="1" thickBot="1" x14ac:dyDescent="0.3">
      <c r="A71" s="91">
        <v>1</v>
      </c>
      <c r="B71" s="92" t="s">
        <v>29</v>
      </c>
      <c r="C71" s="93" t="s">
        <v>6</v>
      </c>
      <c r="D71" s="94">
        <v>276</v>
      </c>
      <c r="E71" s="132"/>
      <c r="F71" s="81">
        <f>+E71*D71</f>
        <v>0</v>
      </c>
      <c r="K71" s="66"/>
    </row>
    <row r="72" spans="1:11" ht="32.25" thickBot="1" x14ac:dyDescent="0.3">
      <c r="A72" s="96">
        <v>2</v>
      </c>
      <c r="B72" s="97" t="s">
        <v>32</v>
      </c>
      <c r="C72" s="98" t="s">
        <v>6</v>
      </c>
      <c r="D72" s="99">
        <v>722</v>
      </c>
      <c r="E72" s="133"/>
      <c r="F72" s="81">
        <f>+E72*D72</f>
        <v>0</v>
      </c>
      <c r="K72" s="66"/>
    </row>
    <row r="73" spans="1:11" ht="30.75" customHeight="1" thickBot="1" x14ac:dyDescent="0.3">
      <c r="A73" s="96">
        <v>3</v>
      </c>
      <c r="B73" s="97" t="s">
        <v>43</v>
      </c>
      <c r="C73" s="98" t="s">
        <v>6</v>
      </c>
      <c r="D73" s="99">
        <v>10</v>
      </c>
      <c r="E73" s="133"/>
      <c r="F73" s="81">
        <f>+E73*D73</f>
        <v>0</v>
      </c>
      <c r="K73" s="66"/>
    </row>
    <row r="74" spans="1:11" ht="32.25" thickBot="1" x14ac:dyDescent="0.3">
      <c r="A74" s="96">
        <v>4</v>
      </c>
      <c r="B74" s="97" t="s">
        <v>19</v>
      </c>
      <c r="C74" s="98" t="s">
        <v>45</v>
      </c>
      <c r="D74" s="99">
        <v>3696</v>
      </c>
      <c r="E74" s="133"/>
      <c r="F74" s="81">
        <f>+E74*D74</f>
        <v>0</v>
      </c>
      <c r="K74" s="66"/>
    </row>
    <row r="75" spans="1:11" ht="32.25" thickBot="1" x14ac:dyDescent="0.3">
      <c r="A75" s="101">
        <v>5</v>
      </c>
      <c r="B75" s="102" t="s">
        <v>21</v>
      </c>
      <c r="C75" s="103" t="s">
        <v>45</v>
      </c>
      <c r="D75" s="104">
        <v>3696</v>
      </c>
      <c r="E75" s="134"/>
      <c r="F75" s="81">
        <f>+E75*D75</f>
        <v>0</v>
      </c>
      <c r="K75" s="66"/>
    </row>
    <row r="76" spans="1:11" ht="16.5" thickBot="1" x14ac:dyDescent="0.3">
      <c r="A76" s="153" t="s">
        <v>5</v>
      </c>
      <c r="B76" s="153"/>
      <c r="C76" s="153"/>
      <c r="D76" s="153"/>
      <c r="E76" s="153"/>
      <c r="F76" s="83">
        <f>K70+F71+F72+F73+F74+F75</f>
        <v>0</v>
      </c>
      <c r="K76" s="66"/>
    </row>
    <row r="77" spans="1:11" ht="16.5" thickBot="1" x14ac:dyDescent="0.3">
      <c r="A77" s="159"/>
      <c r="B77" s="157"/>
      <c r="C77" s="157"/>
      <c r="D77" s="157"/>
      <c r="E77" s="157"/>
      <c r="F77" s="160"/>
      <c r="K77" s="66"/>
    </row>
    <row r="78" spans="1:11" ht="16.5" customHeight="1" thickBot="1" x14ac:dyDescent="0.3">
      <c r="A78" s="150" t="s">
        <v>68</v>
      </c>
      <c r="B78" s="151"/>
      <c r="C78" s="151"/>
      <c r="D78" s="151"/>
      <c r="E78" s="151"/>
      <c r="F78" s="152"/>
      <c r="K78" s="66"/>
    </row>
    <row r="79" spans="1:11" ht="32.25" thickBot="1" x14ac:dyDescent="0.3">
      <c r="A79" s="96">
        <v>4</v>
      </c>
      <c r="B79" s="97" t="s">
        <v>19</v>
      </c>
      <c r="C79" s="98" t="s">
        <v>45</v>
      </c>
      <c r="D79" s="99">
        <v>3360</v>
      </c>
      <c r="E79" s="133"/>
      <c r="F79" s="81">
        <f>+E79*D79</f>
        <v>0</v>
      </c>
      <c r="K79" s="66"/>
    </row>
    <row r="80" spans="1:11" ht="32.25" thickBot="1" x14ac:dyDescent="0.3">
      <c r="A80" s="101">
        <v>5</v>
      </c>
      <c r="B80" s="102" t="s">
        <v>21</v>
      </c>
      <c r="C80" s="103" t="s">
        <v>45</v>
      </c>
      <c r="D80" s="104">
        <v>3360</v>
      </c>
      <c r="E80" s="134"/>
      <c r="F80" s="81">
        <f>+E80*D80</f>
        <v>0</v>
      </c>
      <c r="K80" s="66"/>
    </row>
    <row r="81" spans="1:11" ht="16.5" thickBot="1" x14ac:dyDescent="0.3">
      <c r="A81" s="153" t="s">
        <v>5</v>
      </c>
      <c r="B81" s="153"/>
      <c r="C81" s="153"/>
      <c r="D81" s="153"/>
      <c r="E81" s="153"/>
      <c r="F81" s="83">
        <f>+F79+F80</f>
        <v>0</v>
      </c>
      <c r="K81" s="66"/>
    </row>
    <row r="82" spans="1:11" ht="15.75" x14ac:dyDescent="0.25">
      <c r="A82" s="144"/>
      <c r="B82" s="144"/>
      <c r="C82" s="144"/>
      <c r="D82" s="144"/>
      <c r="E82" s="144"/>
      <c r="F82" s="144"/>
      <c r="K82" s="66"/>
    </row>
    <row r="83" spans="1:11" ht="16.5" customHeight="1" thickBot="1" x14ac:dyDescent="0.3">
      <c r="A83" s="144"/>
      <c r="B83" s="4"/>
      <c r="C83" s="56"/>
      <c r="D83" s="6"/>
      <c r="E83" s="34"/>
      <c r="F83" s="34"/>
      <c r="K83" s="66"/>
    </row>
    <row r="84" spans="1:11" ht="15.75" x14ac:dyDescent="0.25">
      <c r="A84" s="2"/>
      <c r="B84" s="146" t="s">
        <v>7</v>
      </c>
      <c r="C84" s="146"/>
      <c r="D84" s="146"/>
      <c r="E84" s="147"/>
      <c r="F84" s="81">
        <f>+F12+F20+F28+F36+F44+F52+F60+F68+F76+F81</f>
        <v>0</v>
      </c>
      <c r="K84" s="66"/>
    </row>
    <row r="85" spans="1:11" ht="15.75" x14ac:dyDescent="0.25">
      <c r="A85" s="2"/>
      <c r="B85" s="148" t="s">
        <v>8</v>
      </c>
      <c r="C85" s="148"/>
      <c r="D85" s="148"/>
      <c r="E85" s="149"/>
      <c r="F85" s="82">
        <f>F84*0.2</f>
        <v>0</v>
      </c>
      <c r="K85" s="66"/>
    </row>
    <row r="86" spans="1:11" ht="16.5" thickBot="1" x14ac:dyDescent="0.3">
      <c r="A86" s="2"/>
      <c r="B86" s="154" t="s">
        <v>46</v>
      </c>
      <c r="C86" s="154"/>
      <c r="D86" s="154"/>
      <c r="E86" s="155"/>
      <c r="F86" s="84">
        <f>SUM(F84:F85)</f>
        <v>0</v>
      </c>
      <c r="K86" s="66"/>
    </row>
    <row r="87" spans="1:11" ht="15.75" x14ac:dyDescent="0.25">
      <c r="A87" s="2"/>
      <c r="K87" s="66"/>
    </row>
    <row r="88" spans="1:11" x14ac:dyDescent="0.2">
      <c r="K88" s="66"/>
    </row>
    <row r="89" spans="1:11" x14ac:dyDescent="0.2">
      <c r="K89" s="66"/>
    </row>
    <row r="90" spans="1:11" x14ac:dyDescent="0.2">
      <c r="K90" s="66"/>
    </row>
    <row r="372" ht="15.75" customHeight="1" x14ac:dyDescent="0.2"/>
  </sheetData>
  <sheetProtection selectLockedCells="1" selectUnlockedCells="1"/>
  <dataConsolidate/>
  <mergeCells count="30">
    <mergeCell ref="A2:F2"/>
    <mergeCell ref="A44:E44"/>
    <mergeCell ref="A36:E36"/>
    <mergeCell ref="A20:E20"/>
    <mergeCell ref="A12:E12"/>
    <mergeCell ref="A28:E28"/>
    <mergeCell ref="A5:F5"/>
    <mergeCell ref="A14:F14"/>
    <mergeCell ref="A22:F22"/>
    <mergeCell ref="A30:F30"/>
    <mergeCell ref="A76:E76"/>
    <mergeCell ref="A77:F77"/>
    <mergeCell ref="A46:F46"/>
    <mergeCell ref="A70:F70"/>
    <mergeCell ref="A54:F54"/>
    <mergeCell ref="A62:F62"/>
    <mergeCell ref="A45:F45"/>
    <mergeCell ref="A37:F37"/>
    <mergeCell ref="A38:F38"/>
    <mergeCell ref="A69:F69"/>
    <mergeCell ref="A61:F61"/>
    <mergeCell ref="A53:F53"/>
    <mergeCell ref="A52:E52"/>
    <mergeCell ref="A60:E60"/>
    <mergeCell ref="A68:E68"/>
    <mergeCell ref="B84:E84"/>
    <mergeCell ref="B85:E85"/>
    <mergeCell ref="A78:F78"/>
    <mergeCell ref="A81:E81"/>
    <mergeCell ref="B86:E86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&amp;CLehekülg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G39"/>
  <sheetViews>
    <sheetView topLeftCell="A13" workbookViewId="0">
      <selection activeCell="B36" sqref="B36:F36"/>
    </sheetView>
  </sheetViews>
  <sheetFormatPr defaultRowHeight="12.75" x14ac:dyDescent="0.2"/>
  <cols>
    <col min="3" max="3" width="12.42578125" bestFit="1" customWidth="1"/>
    <col min="5" max="5" width="13" customWidth="1"/>
    <col min="6" max="6" width="12.28515625" customWidth="1"/>
  </cols>
  <sheetData>
    <row r="1" spans="1:7" ht="57" customHeight="1" thickBot="1" x14ac:dyDescent="0.25">
      <c r="A1" s="171" t="s">
        <v>39</v>
      </c>
      <c r="B1" s="171"/>
      <c r="C1" s="171"/>
      <c r="D1" s="171"/>
      <c r="E1" s="171"/>
      <c r="F1" s="171"/>
      <c r="G1" s="171"/>
    </row>
    <row r="2" spans="1:7" ht="39.75" customHeight="1" x14ac:dyDescent="0.25">
      <c r="A2" s="172" t="s">
        <v>10</v>
      </c>
      <c r="B2" s="10" t="s">
        <v>11</v>
      </c>
      <c r="C2" s="11" t="s">
        <v>12</v>
      </c>
      <c r="D2" s="10" t="s">
        <v>13</v>
      </c>
      <c r="E2" s="174" t="s">
        <v>14</v>
      </c>
      <c r="F2" s="175"/>
      <c r="G2" s="176"/>
    </row>
    <row r="3" spans="1:7" ht="33.75" customHeight="1" thickBot="1" x14ac:dyDescent="0.3">
      <c r="A3" s="173"/>
      <c r="B3" s="12" t="s">
        <v>15</v>
      </c>
      <c r="C3" s="13" t="s">
        <v>15</v>
      </c>
      <c r="D3" s="12" t="s">
        <v>15</v>
      </c>
      <c r="E3" s="14" t="s">
        <v>16</v>
      </c>
      <c r="F3" s="15" t="s">
        <v>17</v>
      </c>
      <c r="G3" s="16" t="s">
        <v>18</v>
      </c>
    </row>
    <row r="4" spans="1:7" ht="39" customHeight="1" thickBot="1" x14ac:dyDescent="0.25">
      <c r="A4" s="28">
        <v>1</v>
      </c>
      <c r="B4" s="166" t="s">
        <v>26</v>
      </c>
      <c r="C4" s="167"/>
      <c r="D4" s="167"/>
      <c r="E4" s="167"/>
      <c r="F4" s="168"/>
      <c r="G4" s="29">
        <f>SUM(G5:G12)</f>
        <v>472</v>
      </c>
    </row>
    <row r="5" spans="1:7" ht="18" customHeight="1" thickTop="1" x14ac:dyDescent="0.25">
      <c r="A5" s="18"/>
      <c r="B5" s="30">
        <v>0.01</v>
      </c>
      <c r="C5" s="30">
        <v>0.14000000000000001</v>
      </c>
      <c r="D5" s="19">
        <f>C5-B5</f>
        <v>0.13</v>
      </c>
      <c r="E5" s="67">
        <f>+D5*1000</f>
        <v>130</v>
      </c>
      <c r="F5" s="35"/>
      <c r="G5" s="31">
        <f>+F5+E5</f>
        <v>130</v>
      </c>
    </row>
    <row r="6" spans="1:7" ht="15.75" customHeight="1" x14ac:dyDescent="0.25">
      <c r="A6" s="18"/>
      <c r="B6" s="30">
        <v>0.435</v>
      </c>
      <c r="C6" s="30">
        <v>0.47</v>
      </c>
      <c r="D6" s="19">
        <f t="shared" ref="D6:D12" si="0">+C6-B6</f>
        <v>3.5000000000000003E-2</v>
      </c>
      <c r="E6" s="54">
        <f>+D6*1000</f>
        <v>35</v>
      </c>
      <c r="F6" s="55"/>
      <c r="G6" s="31">
        <f>+E6</f>
        <v>35</v>
      </c>
    </row>
    <row r="7" spans="1:7" ht="15.75" customHeight="1" x14ac:dyDescent="0.25">
      <c r="A7" s="18"/>
      <c r="B7" s="30">
        <v>0.47</v>
      </c>
      <c r="C7" s="30">
        <v>0.51500000000000001</v>
      </c>
      <c r="D7" s="19">
        <f t="shared" si="0"/>
        <v>4.4999999999999998E-2</v>
      </c>
      <c r="E7" s="54">
        <f>+D7*1000</f>
        <v>45</v>
      </c>
      <c r="F7" s="55"/>
      <c r="G7" s="31">
        <f>+E7</f>
        <v>45</v>
      </c>
    </row>
    <row r="8" spans="1:7" ht="15.75" customHeight="1" x14ac:dyDescent="0.25">
      <c r="A8" s="18"/>
      <c r="B8" s="30">
        <v>0.47</v>
      </c>
      <c r="C8" s="30">
        <v>0.505</v>
      </c>
      <c r="D8" s="19">
        <f t="shared" si="0"/>
        <v>3.5000000000000003E-2</v>
      </c>
      <c r="E8" s="54"/>
      <c r="F8" s="55">
        <f>+D8*1000</f>
        <v>35</v>
      </c>
      <c r="G8" s="31">
        <f>+F8+E8</f>
        <v>35</v>
      </c>
    </row>
    <row r="9" spans="1:7" ht="15.75" customHeight="1" x14ac:dyDescent="0.25">
      <c r="A9" s="18"/>
      <c r="B9" s="30">
        <v>0.60899999999999999</v>
      </c>
      <c r="C9" s="30">
        <v>0.66500000000000004</v>
      </c>
      <c r="D9" s="19">
        <f t="shared" si="0"/>
        <v>5.6000000000000001E-2</v>
      </c>
      <c r="E9" s="57">
        <f>+D9*1000</f>
        <v>56</v>
      </c>
      <c r="F9" s="55"/>
      <c r="G9" s="31">
        <f>+E9</f>
        <v>56</v>
      </c>
    </row>
    <row r="10" spans="1:7" ht="15.75" customHeight="1" x14ac:dyDescent="0.25">
      <c r="A10" s="18"/>
      <c r="B10" s="30">
        <v>0.60899999999999999</v>
      </c>
      <c r="C10" s="30">
        <v>0.66500000000000004</v>
      </c>
      <c r="D10" s="19">
        <f t="shared" si="0"/>
        <v>5.6000000000000001E-2</v>
      </c>
      <c r="E10" s="57"/>
      <c r="F10" s="55">
        <f>+D10*1000</f>
        <v>56</v>
      </c>
      <c r="G10" s="31">
        <f>+F10</f>
        <v>56</v>
      </c>
    </row>
    <row r="11" spans="1:7" ht="15.75" customHeight="1" x14ac:dyDescent="0.25">
      <c r="A11" s="18"/>
      <c r="B11" s="30">
        <v>1.0149999999999999</v>
      </c>
      <c r="C11" s="30">
        <v>1.1299999999999999</v>
      </c>
      <c r="D11" s="19">
        <f t="shared" si="0"/>
        <v>0.115</v>
      </c>
      <c r="E11" s="57"/>
      <c r="F11" s="55">
        <f>+D11*1000</f>
        <v>115</v>
      </c>
      <c r="G11" s="31">
        <f>+F11+E11</f>
        <v>115</v>
      </c>
    </row>
    <row r="12" spans="1:7" ht="15.75" customHeight="1" x14ac:dyDescent="0.25">
      <c r="A12" s="18"/>
      <c r="B12" s="38"/>
      <c r="C12" s="39"/>
      <c r="D12" s="19">
        <f t="shared" si="0"/>
        <v>0</v>
      </c>
      <c r="E12" s="43">
        <f>+D12*1000</f>
        <v>0</v>
      </c>
      <c r="F12" s="18"/>
      <c r="G12" s="42">
        <f>+E12</f>
        <v>0</v>
      </c>
    </row>
    <row r="13" spans="1:7" ht="15.75" customHeight="1" x14ac:dyDescent="0.25">
      <c r="A13" s="37"/>
      <c r="B13" s="21"/>
      <c r="C13" s="22"/>
      <c r="D13" s="23"/>
      <c r="E13" s="24"/>
      <c r="F13" s="25"/>
      <c r="G13" s="26"/>
    </row>
    <row r="14" spans="1:7" ht="33.75" customHeight="1" thickBot="1" x14ac:dyDescent="0.25">
      <c r="A14" s="28">
        <v>2</v>
      </c>
      <c r="B14" s="177" t="s">
        <v>35</v>
      </c>
      <c r="C14" s="178"/>
      <c r="D14" s="178"/>
      <c r="E14" s="178"/>
      <c r="F14" s="179"/>
      <c r="G14" s="17">
        <f>SUM(G15:G24)</f>
        <v>1476</v>
      </c>
    </row>
    <row r="15" spans="1:7" ht="16.5" customHeight="1" thickTop="1" thickBot="1" x14ac:dyDescent="0.3">
      <c r="A15" s="36"/>
      <c r="B15" s="38">
        <v>0</v>
      </c>
      <c r="C15" s="39">
        <v>0.40500000000000003</v>
      </c>
      <c r="D15" s="19">
        <f>C15-B15</f>
        <v>0.40500000000000003</v>
      </c>
      <c r="E15" s="40"/>
      <c r="F15" s="41">
        <f>+D15*1000</f>
        <v>405</v>
      </c>
      <c r="G15" s="42">
        <f t="shared" ref="G15:G22" si="1">+F15+E15</f>
        <v>405</v>
      </c>
    </row>
    <row r="16" spans="1:7" ht="14.25" thickTop="1" x14ac:dyDescent="0.25">
      <c r="A16" s="37"/>
      <c r="B16" s="38">
        <v>0.155</v>
      </c>
      <c r="C16" s="39">
        <v>0.315</v>
      </c>
      <c r="D16" s="19">
        <f t="shared" ref="D16:D22" si="2">+C16-B16</f>
        <v>0.16</v>
      </c>
      <c r="E16" s="43">
        <f>+D16*1000</f>
        <v>160</v>
      </c>
      <c r="F16" s="18"/>
      <c r="G16" s="42">
        <f t="shared" si="1"/>
        <v>160</v>
      </c>
    </row>
    <row r="17" spans="1:7" ht="13.5" x14ac:dyDescent="0.25">
      <c r="A17" s="37"/>
      <c r="B17" s="38">
        <v>0.41299999999999998</v>
      </c>
      <c r="C17" s="39">
        <v>0.44</v>
      </c>
      <c r="D17" s="19">
        <f t="shared" si="2"/>
        <v>2.7E-2</v>
      </c>
      <c r="E17" s="43"/>
      <c r="F17" s="18">
        <f>+D17*1000</f>
        <v>27</v>
      </c>
      <c r="G17" s="42">
        <f t="shared" si="1"/>
        <v>27</v>
      </c>
    </row>
    <row r="18" spans="1:7" ht="13.5" x14ac:dyDescent="0.25">
      <c r="A18" s="37"/>
      <c r="B18" s="38">
        <v>0.44600000000000001</v>
      </c>
      <c r="C18" s="39">
        <v>0.47</v>
      </c>
      <c r="D18" s="19">
        <f t="shared" si="2"/>
        <v>2.4E-2</v>
      </c>
      <c r="E18" s="43"/>
      <c r="F18" s="18">
        <f>+D18*1000</f>
        <v>24</v>
      </c>
      <c r="G18" s="42">
        <f t="shared" si="1"/>
        <v>24</v>
      </c>
    </row>
    <row r="19" spans="1:7" ht="13.5" x14ac:dyDescent="0.25">
      <c r="A19" s="37"/>
      <c r="B19" s="38">
        <v>0.52300000000000002</v>
      </c>
      <c r="C19" s="39">
        <v>0.54500000000000004</v>
      </c>
      <c r="D19" s="19">
        <f t="shared" si="2"/>
        <v>2.1999999999999999E-2</v>
      </c>
      <c r="E19" s="46">
        <f>+D19*1000</f>
        <v>22</v>
      </c>
      <c r="F19" s="18"/>
      <c r="G19" s="42">
        <f t="shared" si="1"/>
        <v>22</v>
      </c>
    </row>
    <row r="20" spans="1:7" ht="13.5" x14ac:dyDescent="0.25">
      <c r="A20" s="37"/>
      <c r="B20" s="38">
        <v>0.55000000000000004</v>
      </c>
      <c r="C20" s="39">
        <v>0.57299999999999995</v>
      </c>
      <c r="D20" s="19">
        <f t="shared" si="2"/>
        <v>2.3E-2</v>
      </c>
      <c r="E20" s="43"/>
      <c r="F20" s="18">
        <f>+D20*1000</f>
        <v>23</v>
      </c>
      <c r="G20" s="42">
        <f t="shared" si="1"/>
        <v>23</v>
      </c>
    </row>
    <row r="21" spans="1:7" ht="13.5" x14ac:dyDescent="0.25">
      <c r="A21" s="37"/>
      <c r="B21" s="38">
        <v>0.66500000000000004</v>
      </c>
      <c r="C21" s="39">
        <v>1.0149999999999999</v>
      </c>
      <c r="D21" s="19">
        <f t="shared" si="2"/>
        <v>0.35</v>
      </c>
      <c r="E21" s="46">
        <f>+D21*1000</f>
        <v>350</v>
      </c>
      <c r="F21" s="18"/>
      <c r="G21" s="42">
        <f t="shared" si="1"/>
        <v>350</v>
      </c>
    </row>
    <row r="22" spans="1:7" ht="13.5" x14ac:dyDescent="0.25">
      <c r="A22" s="37"/>
      <c r="B22" s="38">
        <v>0.66500000000000004</v>
      </c>
      <c r="C22" s="39">
        <v>1.1299999999999999</v>
      </c>
      <c r="D22" s="19">
        <f t="shared" si="2"/>
        <v>0.46500000000000002</v>
      </c>
      <c r="E22" s="43"/>
      <c r="F22" s="46">
        <f>+D22*1000</f>
        <v>465</v>
      </c>
      <c r="G22" s="42">
        <f t="shared" si="1"/>
        <v>465</v>
      </c>
    </row>
    <row r="23" spans="1:7" ht="13.5" x14ac:dyDescent="0.25">
      <c r="A23" s="37"/>
      <c r="B23" s="38"/>
      <c r="C23" s="39"/>
      <c r="D23" s="19"/>
      <c r="E23" s="43"/>
      <c r="F23" s="18"/>
      <c r="G23" s="42"/>
    </row>
    <row r="24" spans="1:7" ht="13.5" x14ac:dyDescent="0.25">
      <c r="A24" s="37"/>
      <c r="B24" s="38"/>
      <c r="C24" s="39"/>
      <c r="D24" s="19"/>
      <c r="E24" s="43"/>
      <c r="F24" s="18"/>
      <c r="G24" s="42"/>
    </row>
    <row r="25" spans="1:7" ht="15" customHeight="1" x14ac:dyDescent="0.25">
      <c r="A25" s="37"/>
      <c r="B25" s="21"/>
      <c r="C25" s="22"/>
      <c r="D25" s="23"/>
      <c r="E25" s="24"/>
      <c r="F25" s="25"/>
      <c r="G25" s="26"/>
    </row>
    <row r="26" spans="1:7" ht="33" customHeight="1" thickBot="1" x14ac:dyDescent="0.25">
      <c r="A26" s="28">
        <v>3</v>
      </c>
      <c r="B26" s="177" t="s">
        <v>42</v>
      </c>
      <c r="C26" s="178"/>
      <c r="D26" s="178"/>
      <c r="E26" s="178"/>
      <c r="F26" s="179"/>
      <c r="G26" s="17">
        <f>SUM(G27:G32)</f>
        <v>40</v>
      </c>
    </row>
    <row r="27" spans="1:7" ht="15" thickTop="1" thickBot="1" x14ac:dyDescent="0.3">
      <c r="A27" s="36"/>
      <c r="B27" s="44">
        <v>0.40500000000000003</v>
      </c>
      <c r="C27" s="45">
        <v>0.41099999999999998</v>
      </c>
      <c r="D27" s="19">
        <f>C27-B27</f>
        <v>6.0000000000000001E-3</v>
      </c>
      <c r="E27" s="40"/>
      <c r="F27" s="46">
        <f>+D27*1000</f>
        <v>6</v>
      </c>
      <c r="G27" s="42">
        <f>+F27</f>
        <v>6</v>
      </c>
    </row>
    <row r="28" spans="1:7" ht="14.25" thickTop="1" x14ac:dyDescent="0.25">
      <c r="A28" s="37"/>
      <c r="B28" s="44">
        <v>0.44</v>
      </c>
      <c r="C28" s="45">
        <v>0.44600000000000001</v>
      </c>
      <c r="D28" s="19">
        <f>+C28-B28</f>
        <v>6.0000000000000001E-3</v>
      </c>
      <c r="E28" s="46"/>
      <c r="F28" s="46">
        <f>+D28*1000</f>
        <v>6</v>
      </c>
      <c r="G28" s="42">
        <f>+F28+E28</f>
        <v>6</v>
      </c>
    </row>
    <row r="29" spans="1:7" ht="13.5" x14ac:dyDescent="0.25">
      <c r="A29" s="37"/>
      <c r="B29" s="44">
        <v>0.51500000000000001</v>
      </c>
      <c r="C29" s="45">
        <v>0.52100000000000002</v>
      </c>
      <c r="D29" s="19">
        <f>+C29-B29</f>
        <v>6.0000000000000001E-3</v>
      </c>
      <c r="E29" s="46"/>
      <c r="F29" s="46">
        <f>+D29*1000</f>
        <v>6</v>
      </c>
      <c r="G29" s="42">
        <f>+F29</f>
        <v>6</v>
      </c>
    </row>
    <row r="30" spans="1:7" ht="13.5" x14ac:dyDescent="0.25">
      <c r="A30" s="37"/>
      <c r="B30" s="44">
        <v>0.54400000000000004</v>
      </c>
      <c r="C30" s="45">
        <v>0.55000000000000004</v>
      </c>
      <c r="D30" s="19">
        <f>+C30-B30</f>
        <v>6.0000000000000001E-3</v>
      </c>
      <c r="E30" s="46"/>
      <c r="F30" s="46">
        <f>+D30*1000</f>
        <v>6</v>
      </c>
      <c r="G30" s="42">
        <f>+F30</f>
        <v>6</v>
      </c>
    </row>
    <row r="31" spans="1:7" ht="13.5" x14ac:dyDescent="0.25">
      <c r="A31" s="37"/>
      <c r="B31" s="44">
        <v>0.91500000000000004</v>
      </c>
      <c r="C31" s="45">
        <v>0.91500000000000004</v>
      </c>
      <c r="D31" s="19">
        <v>8</v>
      </c>
      <c r="E31" s="46"/>
      <c r="F31" s="46">
        <v>8</v>
      </c>
      <c r="G31" s="42">
        <f>+F31</f>
        <v>8</v>
      </c>
    </row>
    <row r="32" spans="1:7" ht="14.25" customHeight="1" x14ac:dyDescent="0.25">
      <c r="A32" s="37"/>
      <c r="B32" s="44">
        <v>1.4999999999999999E-2</v>
      </c>
      <c r="C32" s="45">
        <v>1.0149999999999999</v>
      </c>
      <c r="D32" s="19">
        <v>8</v>
      </c>
      <c r="E32" s="46"/>
      <c r="F32" s="46">
        <v>8</v>
      </c>
      <c r="G32" s="42">
        <f>+F32</f>
        <v>8</v>
      </c>
    </row>
    <row r="33" spans="1:7" ht="33" customHeight="1" thickBot="1" x14ac:dyDescent="0.25">
      <c r="A33" s="36">
        <v>3</v>
      </c>
      <c r="B33" s="166" t="s">
        <v>19</v>
      </c>
      <c r="C33" s="167"/>
      <c r="D33" s="167"/>
      <c r="E33" s="167"/>
      <c r="F33" s="168"/>
      <c r="G33" s="17">
        <f>SUM(G34)</f>
        <v>4830</v>
      </c>
    </row>
    <row r="34" spans="1:7" ht="18" customHeight="1" thickTop="1" x14ac:dyDescent="0.2">
      <c r="A34" s="37"/>
      <c r="B34" s="30">
        <v>0</v>
      </c>
      <c r="C34" s="59">
        <v>1.1499999999999999</v>
      </c>
      <c r="D34" s="60">
        <f>+C34-B34</f>
        <v>1.1499999999999999</v>
      </c>
      <c r="E34" s="182" t="s">
        <v>44</v>
      </c>
      <c r="F34" s="183"/>
      <c r="G34" s="31">
        <f>D34*1000*4.2</f>
        <v>4830</v>
      </c>
    </row>
    <row r="35" spans="1:7" ht="13.5" x14ac:dyDescent="0.25">
      <c r="A35" s="63"/>
      <c r="B35" s="46"/>
      <c r="C35" s="64"/>
      <c r="D35" s="50"/>
      <c r="E35" s="180"/>
      <c r="F35" s="181"/>
      <c r="G35" s="51"/>
    </row>
    <row r="36" spans="1:7" ht="32.25" customHeight="1" thickBot="1" x14ac:dyDescent="0.25">
      <c r="A36" s="28">
        <v>5</v>
      </c>
      <c r="B36" s="166" t="s">
        <v>56</v>
      </c>
      <c r="C36" s="167"/>
      <c r="D36" s="167"/>
      <c r="E36" s="167"/>
      <c r="F36" s="168"/>
      <c r="G36" s="29">
        <f>SUM(G37:G38)</f>
        <v>4830</v>
      </c>
    </row>
    <row r="37" spans="1:7" ht="15" thickTop="1" thickBot="1" x14ac:dyDescent="0.3">
      <c r="A37" s="28"/>
      <c r="B37" s="30">
        <v>0</v>
      </c>
      <c r="C37" s="30">
        <v>1.1499999999999999</v>
      </c>
      <c r="D37" s="19">
        <f>C37-B37</f>
        <v>1.1499999999999999</v>
      </c>
      <c r="E37" s="169" t="s">
        <v>25</v>
      </c>
      <c r="F37" s="170"/>
      <c r="G37" s="31">
        <f>D37*1000*4.2</f>
        <v>4830</v>
      </c>
    </row>
    <row r="38" spans="1:7" ht="14.25" thickTop="1" x14ac:dyDescent="0.25">
      <c r="A38" s="18"/>
      <c r="B38" s="32"/>
      <c r="C38" s="32"/>
      <c r="D38" s="19"/>
      <c r="E38" s="169"/>
      <c r="F38" s="170"/>
      <c r="G38" s="31"/>
    </row>
    <row r="39" spans="1:7" ht="13.5" x14ac:dyDescent="0.25">
      <c r="A39" s="27"/>
    </row>
  </sheetData>
  <mergeCells count="12">
    <mergeCell ref="B36:F36"/>
    <mergeCell ref="E37:F37"/>
    <mergeCell ref="E38:F38"/>
    <mergeCell ref="A1:G1"/>
    <mergeCell ref="A2:A3"/>
    <mergeCell ref="E2:G2"/>
    <mergeCell ref="B4:F4"/>
    <mergeCell ref="B14:F14"/>
    <mergeCell ref="E35:F35"/>
    <mergeCell ref="B26:F26"/>
    <mergeCell ref="B33:F33"/>
    <mergeCell ref="E34:F3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G32"/>
  <sheetViews>
    <sheetView workbookViewId="0">
      <selection activeCell="K17" sqref="K17"/>
    </sheetView>
  </sheetViews>
  <sheetFormatPr defaultRowHeight="12.75" x14ac:dyDescent="0.2"/>
  <cols>
    <col min="5" max="5" width="12.5703125" customWidth="1"/>
    <col min="6" max="6" width="15.140625" customWidth="1"/>
  </cols>
  <sheetData>
    <row r="1" spans="1:7" ht="39.75" customHeight="1" thickBot="1" x14ac:dyDescent="0.25">
      <c r="A1" s="171" t="s">
        <v>58</v>
      </c>
      <c r="B1" s="171"/>
      <c r="C1" s="171"/>
      <c r="D1" s="171"/>
      <c r="E1" s="171"/>
      <c r="F1" s="171"/>
      <c r="G1" s="171"/>
    </row>
    <row r="2" spans="1:7" ht="13.5" x14ac:dyDescent="0.25">
      <c r="A2" s="172" t="s">
        <v>10</v>
      </c>
      <c r="B2" s="10" t="s">
        <v>11</v>
      </c>
      <c r="C2" s="11" t="s">
        <v>12</v>
      </c>
      <c r="D2" s="10" t="s">
        <v>13</v>
      </c>
      <c r="E2" s="174" t="s">
        <v>14</v>
      </c>
      <c r="F2" s="175"/>
      <c r="G2" s="176"/>
    </row>
    <row r="3" spans="1:7" ht="14.25" thickBot="1" x14ac:dyDescent="0.3">
      <c r="A3" s="173"/>
      <c r="B3" s="12" t="s">
        <v>15</v>
      </c>
      <c r="C3" s="13" t="s">
        <v>15</v>
      </c>
      <c r="D3" s="12" t="s">
        <v>15</v>
      </c>
      <c r="E3" s="14" t="s">
        <v>16</v>
      </c>
      <c r="F3" s="15" t="s">
        <v>17</v>
      </c>
      <c r="G3" s="16" t="s">
        <v>18</v>
      </c>
    </row>
    <row r="4" spans="1:7" ht="31.5" customHeight="1" thickBot="1" x14ac:dyDescent="0.25">
      <c r="A4" s="28">
        <v>1</v>
      </c>
      <c r="B4" s="166" t="s">
        <v>23</v>
      </c>
      <c r="C4" s="167"/>
      <c r="D4" s="167"/>
      <c r="E4" s="167"/>
      <c r="F4" s="168"/>
      <c r="G4" s="29">
        <f>SUM(G5:G9)</f>
        <v>175</v>
      </c>
    </row>
    <row r="5" spans="1:7" ht="15.75" customHeight="1" thickTop="1" x14ac:dyDescent="0.25">
      <c r="A5" s="18"/>
      <c r="B5" s="30">
        <v>0.24</v>
      </c>
      <c r="C5" s="30">
        <v>0.34</v>
      </c>
      <c r="D5" s="19">
        <f>C5-B5</f>
        <v>0.1</v>
      </c>
      <c r="E5" s="52"/>
      <c r="F5" s="35">
        <f>+D5*1000</f>
        <v>100</v>
      </c>
      <c r="G5" s="31">
        <f>+F5+E5</f>
        <v>100</v>
      </c>
    </row>
    <row r="6" spans="1:7" ht="15.75" customHeight="1" x14ac:dyDescent="0.25">
      <c r="A6" s="18"/>
      <c r="B6" s="30">
        <v>0.82499999999999996</v>
      </c>
      <c r="C6" s="30">
        <v>0.9</v>
      </c>
      <c r="D6" s="19">
        <f>+C6-B6</f>
        <v>7.4999999999999997E-2</v>
      </c>
      <c r="E6" s="53">
        <f>+D6*1000</f>
        <v>75</v>
      </c>
      <c r="F6" s="55"/>
      <c r="G6" s="31">
        <f>+E6</f>
        <v>75</v>
      </c>
    </row>
    <row r="7" spans="1:7" ht="15.75" customHeight="1" x14ac:dyDescent="0.25">
      <c r="A7" s="18"/>
      <c r="B7" s="30"/>
      <c r="C7" s="30"/>
      <c r="D7" s="19">
        <f>+C7-B7</f>
        <v>0</v>
      </c>
      <c r="E7" s="53"/>
      <c r="F7" s="55">
        <f>+D7*1000</f>
        <v>0</v>
      </c>
      <c r="G7" s="31">
        <f>+F7</f>
        <v>0</v>
      </c>
    </row>
    <row r="8" spans="1:7" ht="15.75" customHeight="1" x14ac:dyDescent="0.25">
      <c r="A8" s="18"/>
      <c r="B8" s="30"/>
      <c r="C8" s="30"/>
      <c r="D8" s="19"/>
      <c r="E8" s="53"/>
      <c r="F8" s="55"/>
      <c r="G8" s="31"/>
    </row>
    <row r="9" spans="1:7" ht="15.75" customHeight="1" x14ac:dyDescent="0.25">
      <c r="A9" s="37"/>
      <c r="B9" s="38"/>
      <c r="C9" s="39"/>
      <c r="D9" s="19"/>
      <c r="E9" s="43"/>
      <c r="F9" s="18"/>
      <c r="G9" s="42"/>
    </row>
    <row r="10" spans="1:7" ht="16.5" customHeight="1" x14ac:dyDescent="0.25">
      <c r="A10" s="20"/>
      <c r="B10" s="21"/>
      <c r="C10" s="22"/>
      <c r="D10" s="23"/>
      <c r="E10" s="24"/>
      <c r="F10" s="25"/>
      <c r="G10" s="26"/>
    </row>
    <row r="11" spans="1:7" ht="34.5" customHeight="1" thickBot="1" x14ac:dyDescent="0.25">
      <c r="A11" s="36">
        <v>2</v>
      </c>
      <c r="B11" s="177" t="s">
        <v>42</v>
      </c>
      <c r="C11" s="178"/>
      <c r="D11" s="178"/>
      <c r="E11" s="178"/>
      <c r="F11" s="179"/>
      <c r="G11" s="17">
        <f>SUM(G12:G18)</f>
        <v>16</v>
      </c>
    </row>
    <row r="12" spans="1:7" ht="14.25" thickTop="1" x14ac:dyDescent="0.25">
      <c r="A12" s="37"/>
      <c r="B12" s="38">
        <v>0.86</v>
      </c>
      <c r="C12" s="39">
        <v>0.87</v>
      </c>
      <c r="D12" s="19">
        <f>C12-B12</f>
        <v>0.01</v>
      </c>
      <c r="E12" s="40"/>
      <c r="F12" s="18">
        <f>+D12*1000</f>
        <v>10</v>
      </c>
      <c r="G12" s="42">
        <f>+F12+E12</f>
        <v>10</v>
      </c>
    </row>
    <row r="13" spans="1:7" ht="13.5" x14ac:dyDescent="0.25">
      <c r="A13" s="37"/>
      <c r="B13" s="38">
        <v>0.89500000000000002</v>
      </c>
      <c r="C13" s="39">
        <v>0.90100000000000002</v>
      </c>
      <c r="D13" s="19">
        <f>+C13-B13</f>
        <v>6.0000000000000001E-3</v>
      </c>
      <c r="E13" s="43"/>
      <c r="F13" s="18">
        <f>+D13*1000</f>
        <v>6</v>
      </c>
      <c r="G13" s="42">
        <f>+F13+E13</f>
        <v>6</v>
      </c>
    </row>
    <row r="14" spans="1:7" ht="13.5" x14ac:dyDescent="0.25">
      <c r="A14" s="37"/>
      <c r="B14" s="38"/>
      <c r="C14" s="39"/>
      <c r="D14" s="19">
        <f>+C14-B14</f>
        <v>0</v>
      </c>
      <c r="E14" s="43"/>
      <c r="F14" s="18">
        <f>+D14*1000</f>
        <v>0</v>
      </c>
      <c r="G14" s="42">
        <f>+F14+E14</f>
        <v>0</v>
      </c>
    </row>
    <row r="15" spans="1:7" ht="13.5" x14ac:dyDescent="0.25">
      <c r="A15" s="37"/>
      <c r="B15" s="38"/>
      <c r="C15" s="39"/>
      <c r="D15" s="19">
        <f>+C15-B15</f>
        <v>0</v>
      </c>
      <c r="E15" s="43">
        <f>+D15*1000</f>
        <v>0</v>
      </c>
      <c r="F15" s="18"/>
      <c r="G15" s="42">
        <f>+E15</f>
        <v>0</v>
      </c>
    </row>
    <row r="16" spans="1:7" ht="13.5" x14ac:dyDescent="0.25">
      <c r="A16" s="37"/>
      <c r="B16" s="38"/>
      <c r="C16" s="39"/>
      <c r="D16" s="19">
        <f>+C16-B16</f>
        <v>0</v>
      </c>
      <c r="E16" s="43"/>
      <c r="F16" s="18">
        <f>+D16*1000</f>
        <v>0</v>
      </c>
      <c r="G16" s="42">
        <f>+F16</f>
        <v>0</v>
      </c>
    </row>
    <row r="17" spans="1:7" ht="13.5" x14ac:dyDescent="0.25">
      <c r="A17" s="37"/>
      <c r="B17" s="38"/>
      <c r="C17" s="39"/>
      <c r="D17" s="19">
        <f>+C17-B17</f>
        <v>0</v>
      </c>
      <c r="E17" s="43"/>
      <c r="F17" s="18">
        <f>+D17*1000</f>
        <v>0</v>
      </c>
      <c r="G17" s="42">
        <f>+F17</f>
        <v>0</v>
      </c>
    </row>
    <row r="18" spans="1:7" ht="13.5" x14ac:dyDescent="0.25">
      <c r="A18" s="37"/>
      <c r="B18" s="38"/>
      <c r="C18" s="39"/>
      <c r="D18" s="19"/>
      <c r="E18" s="43"/>
      <c r="F18" s="18"/>
      <c r="G18" s="42"/>
    </row>
    <row r="19" spans="1:7" ht="13.5" x14ac:dyDescent="0.25">
      <c r="A19" s="20"/>
      <c r="B19" s="21"/>
      <c r="C19" s="22"/>
      <c r="D19" s="23"/>
      <c r="E19" s="24"/>
      <c r="F19" s="25"/>
      <c r="G19" s="26"/>
    </row>
    <row r="20" spans="1:7" ht="37.5" customHeight="1" thickBot="1" x14ac:dyDescent="0.25">
      <c r="A20" s="36">
        <v>3</v>
      </c>
      <c r="B20" s="177" t="s">
        <v>33</v>
      </c>
      <c r="C20" s="178"/>
      <c r="D20" s="178"/>
      <c r="E20" s="178"/>
      <c r="F20" s="179"/>
      <c r="G20" s="17">
        <f>SUM(G21:G26)</f>
        <v>1243</v>
      </c>
    </row>
    <row r="21" spans="1:7" ht="15.75" customHeight="1" thickTop="1" x14ac:dyDescent="0.25">
      <c r="A21" s="37"/>
      <c r="B21" s="44">
        <v>0.24</v>
      </c>
      <c r="C21" s="45">
        <v>0.81</v>
      </c>
      <c r="D21" s="19">
        <f>C21-B21</f>
        <v>0.56999999999999995</v>
      </c>
      <c r="E21" s="40">
        <f>+D21*1000</f>
        <v>570</v>
      </c>
      <c r="F21" s="41"/>
      <c r="G21" s="42">
        <f>+F21+E21</f>
        <v>570</v>
      </c>
    </row>
    <row r="22" spans="1:7" ht="13.5" x14ac:dyDescent="0.25">
      <c r="A22" s="37"/>
      <c r="B22" s="44">
        <v>0.34</v>
      </c>
      <c r="C22" s="45">
        <v>0.86</v>
      </c>
      <c r="D22" s="19">
        <f>+C22-B22</f>
        <v>0.52</v>
      </c>
      <c r="E22" s="46"/>
      <c r="F22" s="46">
        <f>+D22*1000</f>
        <v>520</v>
      </c>
      <c r="G22" s="42">
        <f>+F22+E22</f>
        <v>520</v>
      </c>
    </row>
    <row r="23" spans="1:7" ht="13.5" x14ac:dyDescent="0.25">
      <c r="A23" s="37"/>
      <c r="B23" s="44">
        <v>0.90700000000000003</v>
      </c>
      <c r="C23" s="45">
        <v>1.06</v>
      </c>
      <c r="D23" s="19">
        <f>+C23-B23</f>
        <v>0.153</v>
      </c>
      <c r="E23" s="46"/>
      <c r="F23" s="46">
        <f>+D23*1000</f>
        <v>153</v>
      </c>
      <c r="G23" s="42">
        <f>+E23+F23</f>
        <v>153</v>
      </c>
    </row>
    <row r="24" spans="1:7" ht="13.5" x14ac:dyDescent="0.25">
      <c r="A24" s="37"/>
      <c r="B24" s="44"/>
      <c r="C24" s="45"/>
      <c r="D24" s="19">
        <f>+C24-B24</f>
        <v>0</v>
      </c>
      <c r="E24" s="46"/>
      <c r="F24" s="46">
        <f>+D24*1000</f>
        <v>0</v>
      </c>
      <c r="G24" s="42">
        <f>+F24</f>
        <v>0</v>
      </c>
    </row>
    <row r="25" spans="1:7" ht="13.5" x14ac:dyDescent="0.25">
      <c r="A25" s="37"/>
      <c r="B25" s="44"/>
      <c r="C25" s="45"/>
      <c r="D25" s="19"/>
      <c r="E25" s="46"/>
      <c r="F25" s="46"/>
      <c r="G25" s="42"/>
    </row>
    <row r="26" spans="1:7" ht="13.5" x14ac:dyDescent="0.25">
      <c r="A26" s="47"/>
      <c r="B26" s="48"/>
      <c r="C26" s="49"/>
      <c r="D26" s="50"/>
      <c r="E26" s="46"/>
      <c r="F26" s="46"/>
      <c r="G26" s="51"/>
    </row>
    <row r="27" spans="1:7" ht="35.25" customHeight="1" thickBot="1" x14ac:dyDescent="0.25">
      <c r="A27" s="28">
        <v>4</v>
      </c>
      <c r="B27" s="166" t="s">
        <v>19</v>
      </c>
      <c r="C27" s="167"/>
      <c r="D27" s="167"/>
      <c r="E27" s="167"/>
      <c r="F27" s="168"/>
      <c r="G27" s="29">
        <f>SUM(G28:G29)</f>
        <v>4452</v>
      </c>
    </row>
    <row r="28" spans="1:7" ht="14.25" thickTop="1" x14ac:dyDescent="0.25">
      <c r="A28" s="18"/>
      <c r="B28" s="30">
        <v>0</v>
      </c>
      <c r="C28" s="30">
        <v>1.06</v>
      </c>
      <c r="D28" s="19">
        <f>C28-B28</f>
        <v>1.06</v>
      </c>
      <c r="E28" s="169" t="s">
        <v>24</v>
      </c>
      <c r="F28" s="170"/>
      <c r="G28" s="31">
        <f>D28*1000*4.2</f>
        <v>4452</v>
      </c>
    </row>
    <row r="29" spans="1:7" ht="13.5" x14ac:dyDescent="0.25">
      <c r="A29" s="27"/>
      <c r="B29" s="32"/>
      <c r="C29" s="32"/>
      <c r="D29" s="19"/>
      <c r="E29" s="169"/>
      <c r="F29" s="170"/>
      <c r="G29" s="31"/>
    </row>
    <row r="30" spans="1:7" ht="49.5" customHeight="1" thickBot="1" x14ac:dyDescent="0.25">
      <c r="A30" s="28">
        <v>5</v>
      </c>
      <c r="B30" s="166" t="s">
        <v>56</v>
      </c>
      <c r="C30" s="167"/>
      <c r="D30" s="167"/>
      <c r="E30" s="167"/>
      <c r="F30" s="168"/>
      <c r="G30" s="29">
        <f>SUM(G31:G32)</f>
        <v>3444</v>
      </c>
    </row>
    <row r="31" spans="1:7" ht="14.25" thickTop="1" x14ac:dyDescent="0.25">
      <c r="A31" s="18"/>
      <c r="B31" s="30">
        <v>0.24</v>
      </c>
      <c r="C31" s="30">
        <v>1.06</v>
      </c>
      <c r="D31" s="19">
        <f>C31-B31</f>
        <v>0.82</v>
      </c>
      <c r="E31" s="169" t="s">
        <v>25</v>
      </c>
      <c r="F31" s="170"/>
      <c r="G31" s="31">
        <f>D31*1000*4.2</f>
        <v>3444</v>
      </c>
    </row>
    <row r="32" spans="1:7" ht="15.75" customHeight="1" x14ac:dyDescent="0.25">
      <c r="A32" s="27"/>
      <c r="B32" s="32"/>
      <c r="C32" s="32"/>
      <c r="D32" s="19"/>
      <c r="E32" s="169"/>
      <c r="F32" s="170"/>
      <c r="G32" s="31"/>
    </row>
  </sheetData>
  <mergeCells count="12">
    <mergeCell ref="B30:F30"/>
    <mergeCell ref="E31:F31"/>
    <mergeCell ref="E29:F29"/>
    <mergeCell ref="E32:F32"/>
    <mergeCell ref="A1:G1"/>
    <mergeCell ref="A2:A3"/>
    <mergeCell ref="E2:G2"/>
    <mergeCell ref="B4:F4"/>
    <mergeCell ref="B11:F11"/>
    <mergeCell ref="B20:F20"/>
    <mergeCell ref="B27:F27"/>
    <mergeCell ref="E28:F2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G33"/>
  <sheetViews>
    <sheetView workbookViewId="0">
      <selection activeCell="B32" sqref="B32:F32"/>
    </sheetView>
  </sheetViews>
  <sheetFormatPr defaultRowHeight="12.75" x14ac:dyDescent="0.2"/>
  <cols>
    <col min="5" max="5" width="13.7109375" customWidth="1"/>
    <col min="6" max="6" width="13.42578125" customWidth="1"/>
    <col min="7" max="7" width="11.5703125" customWidth="1"/>
  </cols>
  <sheetData>
    <row r="1" spans="1:7" ht="39.75" customHeight="1" thickBot="1" x14ac:dyDescent="0.25">
      <c r="A1" s="171" t="s">
        <v>38</v>
      </c>
      <c r="B1" s="171"/>
      <c r="C1" s="171"/>
      <c r="D1" s="171"/>
      <c r="E1" s="171"/>
      <c r="F1" s="171"/>
      <c r="G1" s="171"/>
    </row>
    <row r="2" spans="1:7" ht="13.5" x14ac:dyDescent="0.25">
      <c r="A2" s="172" t="s">
        <v>10</v>
      </c>
      <c r="B2" s="10" t="s">
        <v>11</v>
      </c>
      <c r="C2" s="11" t="s">
        <v>12</v>
      </c>
      <c r="D2" s="10" t="s">
        <v>13</v>
      </c>
      <c r="E2" s="174" t="s">
        <v>14</v>
      </c>
      <c r="F2" s="175"/>
      <c r="G2" s="176"/>
    </row>
    <row r="3" spans="1:7" ht="14.25" thickBot="1" x14ac:dyDescent="0.3">
      <c r="A3" s="173"/>
      <c r="B3" s="12" t="s">
        <v>15</v>
      </c>
      <c r="C3" s="13" t="s">
        <v>15</v>
      </c>
      <c r="D3" s="12" t="s">
        <v>15</v>
      </c>
      <c r="E3" s="14" t="s">
        <v>16</v>
      </c>
      <c r="F3" s="15" t="s">
        <v>17</v>
      </c>
      <c r="G3" s="16" t="s">
        <v>18</v>
      </c>
    </row>
    <row r="4" spans="1:7" ht="38.25" customHeight="1" thickBot="1" x14ac:dyDescent="0.25">
      <c r="A4" s="28">
        <v>1</v>
      </c>
      <c r="B4" s="166" t="s">
        <v>26</v>
      </c>
      <c r="C4" s="167"/>
      <c r="D4" s="167"/>
      <c r="E4" s="167"/>
      <c r="F4" s="168"/>
      <c r="G4" s="29">
        <f>SUM(G5:G11)</f>
        <v>70</v>
      </c>
    </row>
    <row r="5" spans="1:7" ht="14.25" thickTop="1" x14ac:dyDescent="0.25">
      <c r="A5" s="18"/>
      <c r="B5" s="30">
        <v>0.23</v>
      </c>
      <c r="C5" s="30">
        <v>0.3</v>
      </c>
      <c r="D5" s="19">
        <f>C5-B5</f>
        <v>7.0000000000000007E-2</v>
      </c>
      <c r="E5" s="33">
        <f>+D5*1000</f>
        <v>70</v>
      </c>
      <c r="F5" s="35"/>
      <c r="G5" s="31">
        <f>+F5+E5</f>
        <v>70</v>
      </c>
    </row>
    <row r="6" spans="1:7" ht="13.5" x14ac:dyDescent="0.25">
      <c r="A6" s="18"/>
      <c r="B6" s="30"/>
      <c r="C6" s="30"/>
      <c r="D6" s="19">
        <f t="shared" ref="D6:D11" si="0">+C6-B6</f>
        <v>0</v>
      </c>
      <c r="E6" s="53"/>
      <c r="F6" s="55">
        <f>+D6*1000</f>
        <v>0</v>
      </c>
      <c r="G6" s="31">
        <f>+F6</f>
        <v>0</v>
      </c>
    </row>
    <row r="7" spans="1:7" ht="13.5" x14ac:dyDescent="0.25">
      <c r="A7" s="18"/>
      <c r="B7" s="30"/>
      <c r="C7" s="30"/>
      <c r="D7" s="19">
        <f t="shared" si="0"/>
        <v>0</v>
      </c>
      <c r="E7" s="53"/>
      <c r="F7" s="55">
        <f>+D7*1000</f>
        <v>0</v>
      </c>
      <c r="G7" s="31">
        <f>+F7</f>
        <v>0</v>
      </c>
    </row>
    <row r="8" spans="1:7" ht="13.5" x14ac:dyDescent="0.25">
      <c r="A8" s="18"/>
      <c r="B8" s="30"/>
      <c r="C8" s="30"/>
      <c r="D8" s="19">
        <f t="shared" si="0"/>
        <v>0</v>
      </c>
      <c r="E8" s="53">
        <f>+D8*1000</f>
        <v>0</v>
      </c>
      <c r="F8" s="55"/>
      <c r="G8" s="31">
        <f>+E8+F8</f>
        <v>0</v>
      </c>
    </row>
    <row r="9" spans="1:7" ht="13.5" x14ac:dyDescent="0.25">
      <c r="A9" s="18"/>
      <c r="B9" s="30"/>
      <c r="C9" s="30"/>
      <c r="D9" s="19">
        <f t="shared" si="0"/>
        <v>0</v>
      </c>
      <c r="E9" s="57"/>
      <c r="F9" s="55">
        <f>+D9*1000</f>
        <v>0</v>
      </c>
      <c r="G9" s="31">
        <f>+F9</f>
        <v>0</v>
      </c>
    </row>
    <row r="10" spans="1:7" ht="13.5" x14ac:dyDescent="0.25">
      <c r="A10" s="18"/>
      <c r="B10" s="30"/>
      <c r="C10" s="30"/>
      <c r="D10" s="19">
        <f t="shared" si="0"/>
        <v>0</v>
      </c>
      <c r="E10" s="57">
        <f>+D10*1000</f>
        <v>0</v>
      </c>
      <c r="F10" s="55"/>
      <c r="G10" s="31">
        <f>+E10+F10</f>
        <v>0</v>
      </c>
    </row>
    <row r="11" spans="1:7" ht="15.75" customHeight="1" x14ac:dyDescent="0.25">
      <c r="A11" s="37"/>
      <c r="B11" s="38"/>
      <c r="C11" s="39"/>
      <c r="D11" s="19">
        <f t="shared" si="0"/>
        <v>0</v>
      </c>
      <c r="E11" s="43">
        <f>+D11*1000</f>
        <v>0</v>
      </c>
      <c r="F11" s="18"/>
      <c r="G11" s="42">
        <f>+E11+F11</f>
        <v>0</v>
      </c>
    </row>
    <row r="12" spans="1:7" ht="15" customHeight="1" x14ac:dyDescent="0.25">
      <c r="A12" s="20"/>
      <c r="B12" s="21"/>
      <c r="C12" s="22"/>
      <c r="D12" s="23"/>
      <c r="E12" s="24"/>
      <c r="F12" s="25"/>
      <c r="G12" s="26"/>
    </row>
    <row r="13" spans="1:7" ht="34.5" customHeight="1" thickBot="1" x14ac:dyDescent="0.25">
      <c r="A13" s="36">
        <v>2</v>
      </c>
      <c r="B13" s="177" t="s">
        <v>31</v>
      </c>
      <c r="C13" s="178"/>
      <c r="D13" s="178"/>
      <c r="E13" s="178"/>
      <c r="F13" s="179"/>
      <c r="G13" s="17">
        <f>SUM(G14:G22)</f>
        <v>1010</v>
      </c>
    </row>
    <row r="14" spans="1:7" ht="14.25" thickTop="1" x14ac:dyDescent="0.25">
      <c r="A14" s="37"/>
      <c r="B14" s="38">
        <v>0.14299999999999999</v>
      </c>
      <c r="C14" s="39">
        <v>0.21299999999999999</v>
      </c>
      <c r="D14" s="19">
        <f>C14-B14</f>
        <v>7.0000000000000007E-2</v>
      </c>
      <c r="E14" s="43">
        <f>+D14*1000</f>
        <v>70</v>
      </c>
      <c r="F14" s="41"/>
      <c r="G14" s="42">
        <f>+F14+E14</f>
        <v>70</v>
      </c>
    </row>
    <row r="15" spans="1:7" ht="13.5" x14ac:dyDescent="0.25">
      <c r="A15" s="37"/>
      <c r="B15" s="38">
        <v>0.14299999999999999</v>
      </c>
      <c r="C15" s="39">
        <v>0.21299999999999999</v>
      </c>
      <c r="D15" s="19">
        <f t="shared" ref="D15:D21" si="1">+C15-B15</f>
        <v>7.0000000000000007E-2</v>
      </c>
      <c r="E15" s="43"/>
      <c r="F15" s="18">
        <f>+D15*1000</f>
        <v>70</v>
      </c>
      <c r="G15" s="42">
        <f>+F15+E15</f>
        <v>70</v>
      </c>
    </row>
    <row r="16" spans="1:7" ht="13.5" x14ac:dyDescent="0.25">
      <c r="A16" s="37"/>
      <c r="B16" s="38">
        <v>0.23</v>
      </c>
      <c r="C16" s="39">
        <v>0.7</v>
      </c>
      <c r="D16" s="19">
        <f t="shared" si="1"/>
        <v>0.47</v>
      </c>
      <c r="E16" s="43"/>
      <c r="F16" s="18">
        <f>+D16*1000</f>
        <v>470</v>
      </c>
      <c r="G16" s="42">
        <f>+F16+E16</f>
        <v>470</v>
      </c>
    </row>
    <row r="17" spans="1:7" ht="13.5" x14ac:dyDescent="0.25">
      <c r="A17" s="37"/>
      <c r="B17" s="38">
        <v>0.3</v>
      </c>
      <c r="C17" s="39">
        <v>0.7</v>
      </c>
      <c r="D17" s="19">
        <f t="shared" si="1"/>
        <v>0.4</v>
      </c>
      <c r="E17" s="43">
        <f>+D17*1000</f>
        <v>400</v>
      </c>
      <c r="F17" s="18"/>
      <c r="G17" s="42">
        <f>+F17+E17</f>
        <v>400</v>
      </c>
    </row>
    <row r="18" spans="1:7" ht="13.5" x14ac:dyDescent="0.25">
      <c r="A18" s="37"/>
      <c r="B18" s="38"/>
      <c r="C18" s="39"/>
      <c r="D18" s="19">
        <f t="shared" si="1"/>
        <v>0</v>
      </c>
      <c r="E18" s="43"/>
      <c r="F18" s="18">
        <f>+D18*1000</f>
        <v>0</v>
      </c>
      <c r="G18" s="42">
        <f>+F18+E18</f>
        <v>0</v>
      </c>
    </row>
    <row r="19" spans="1:7" ht="13.5" x14ac:dyDescent="0.25">
      <c r="A19" s="37"/>
      <c r="B19" s="38"/>
      <c r="C19" s="39"/>
      <c r="D19" s="19">
        <f t="shared" si="1"/>
        <v>0</v>
      </c>
      <c r="E19" s="43">
        <f>+D19*1000</f>
        <v>0</v>
      </c>
      <c r="F19" s="18"/>
      <c r="G19" s="42">
        <f>+E19+F19</f>
        <v>0</v>
      </c>
    </row>
    <row r="20" spans="1:7" ht="13.5" x14ac:dyDescent="0.25">
      <c r="A20" s="37"/>
      <c r="B20" s="38"/>
      <c r="C20" s="39"/>
      <c r="D20" s="19">
        <f t="shared" si="1"/>
        <v>0</v>
      </c>
      <c r="E20" s="43"/>
      <c r="F20" s="18">
        <f>+D20*1000</f>
        <v>0</v>
      </c>
      <c r="G20" s="42">
        <f>+E20+F20</f>
        <v>0</v>
      </c>
    </row>
    <row r="21" spans="1:7" ht="13.5" x14ac:dyDescent="0.25">
      <c r="A21" s="37"/>
      <c r="B21" s="38"/>
      <c r="C21" s="39"/>
      <c r="D21" s="19">
        <f t="shared" si="1"/>
        <v>0</v>
      </c>
      <c r="E21" s="43"/>
      <c r="F21" s="18">
        <f>+D21*1000</f>
        <v>0</v>
      </c>
      <c r="G21" s="42">
        <f>+E21+F21</f>
        <v>0</v>
      </c>
    </row>
    <row r="22" spans="1:7" ht="13.5" x14ac:dyDescent="0.25">
      <c r="A22" s="20"/>
      <c r="B22" s="21"/>
      <c r="C22" s="22"/>
      <c r="D22" s="23"/>
      <c r="E22" s="24"/>
      <c r="F22" s="25"/>
      <c r="G22" s="26"/>
    </row>
    <row r="23" spans="1:7" ht="34.5" customHeight="1" thickBot="1" x14ac:dyDescent="0.25">
      <c r="A23" s="36">
        <v>3</v>
      </c>
      <c r="B23" s="177" t="s">
        <v>32</v>
      </c>
      <c r="C23" s="178"/>
      <c r="D23" s="178"/>
      <c r="E23" s="178"/>
      <c r="F23" s="179"/>
      <c r="G23" s="17">
        <f>SUM(G24:G28)</f>
        <v>0</v>
      </c>
    </row>
    <row r="24" spans="1:7" ht="14.25" thickTop="1" x14ac:dyDescent="0.25">
      <c r="A24" s="37"/>
      <c r="B24" s="44"/>
      <c r="C24" s="45"/>
      <c r="D24" s="19">
        <f>C24-B24</f>
        <v>0</v>
      </c>
      <c r="E24" s="40">
        <f>+D24*1000</f>
        <v>0</v>
      </c>
      <c r="F24" s="41"/>
      <c r="G24" s="42">
        <f>+E24</f>
        <v>0</v>
      </c>
    </row>
    <row r="25" spans="1:7" ht="13.5" x14ac:dyDescent="0.25">
      <c r="A25" s="37"/>
      <c r="B25" s="44"/>
      <c r="C25" s="45"/>
      <c r="D25" s="19">
        <f>+C25-B25</f>
        <v>0</v>
      </c>
      <c r="E25" s="46">
        <f>+D25*1000</f>
        <v>0</v>
      </c>
      <c r="F25" s="46"/>
      <c r="G25" s="42">
        <f>+F25+E25</f>
        <v>0</v>
      </c>
    </row>
    <row r="26" spans="1:7" ht="13.5" x14ac:dyDescent="0.25">
      <c r="A26" s="37"/>
      <c r="B26" s="44"/>
      <c r="C26" s="45"/>
      <c r="D26" s="19">
        <f>+C26-B26</f>
        <v>0</v>
      </c>
      <c r="E26" s="46"/>
      <c r="F26" s="46">
        <f>+D26*1000</f>
        <v>0</v>
      </c>
      <c r="G26" s="42">
        <f>+F26</f>
        <v>0</v>
      </c>
    </row>
    <row r="27" spans="1:7" ht="13.5" x14ac:dyDescent="0.25">
      <c r="A27" s="37"/>
      <c r="B27" s="44"/>
      <c r="C27" s="45"/>
      <c r="D27" s="19">
        <f>+C27-B27</f>
        <v>0</v>
      </c>
      <c r="E27" s="46">
        <f>+D27*1000</f>
        <v>0</v>
      </c>
      <c r="F27" s="46"/>
      <c r="G27" s="42">
        <f>+E27</f>
        <v>0</v>
      </c>
    </row>
    <row r="28" spans="1:7" ht="13.5" x14ac:dyDescent="0.25">
      <c r="A28" s="47"/>
      <c r="B28" s="48"/>
      <c r="C28" s="49"/>
      <c r="D28" s="50"/>
      <c r="E28" s="46"/>
      <c r="F28" s="46"/>
      <c r="G28" s="51"/>
    </row>
    <row r="29" spans="1:7" ht="34.5" customHeight="1" thickBot="1" x14ac:dyDescent="0.25">
      <c r="A29" s="28">
        <v>4</v>
      </c>
      <c r="B29" s="166" t="s">
        <v>19</v>
      </c>
      <c r="C29" s="167"/>
      <c r="D29" s="167"/>
      <c r="E29" s="167"/>
      <c r="F29" s="168"/>
      <c r="G29" s="29">
        <f>SUM(G30:G31)</f>
        <v>2940</v>
      </c>
    </row>
    <row r="30" spans="1:7" ht="14.25" thickTop="1" x14ac:dyDescent="0.25">
      <c r="A30" s="18"/>
      <c r="B30" s="30">
        <v>0</v>
      </c>
      <c r="C30" s="30">
        <v>0.7</v>
      </c>
      <c r="D30" s="19">
        <f>C30-B30</f>
        <v>0.7</v>
      </c>
      <c r="E30" s="169" t="s">
        <v>24</v>
      </c>
      <c r="F30" s="170"/>
      <c r="G30" s="31">
        <f>D30*1000*4.2</f>
        <v>2940</v>
      </c>
    </row>
    <row r="31" spans="1:7" ht="13.5" x14ac:dyDescent="0.25">
      <c r="A31" s="27"/>
      <c r="B31" s="32"/>
      <c r="C31" s="32"/>
      <c r="D31" s="19"/>
      <c r="E31" s="169"/>
      <c r="F31" s="170"/>
      <c r="G31" s="31"/>
    </row>
    <row r="32" spans="1:7" ht="48.75" customHeight="1" thickBot="1" x14ac:dyDescent="0.25">
      <c r="A32" s="28">
        <v>5</v>
      </c>
      <c r="B32" s="166" t="s">
        <v>57</v>
      </c>
      <c r="C32" s="167"/>
      <c r="D32" s="167"/>
      <c r="E32" s="167"/>
      <c r="F32" s="168"/>
      <c r="G32" s="29">
        <f>SUM(G33:G34)</f>
        <v>2940</v>
      </c>
    </row>
    <row r="33" spans="1:7" ht="14.25" thickTop="1" x14ac:dyDescent="0.25">
      <c r="A33" s="18"/>
      <c r="B33" s="30">
        <v>0</v>
      </c>
      <c r="C33" s="30">
        <v>0.7</v>
      </c>
      <c r="D33" s="19">
        <f>C33-B33</f>
        <v>0.7</v>
      </c>
      <c r="E33" s="169" t="s">
        <v>25</v>
      </c>
      <c r="F33" s="170"/>
      <c r="G33" s="31">
        <f>D33*1000*4.2</f>
        <v>2940</v>
      </c>
    </row>
  </sheetData>
  <mergeCells count="11">
    <mergeCell ref="B13:F13"/>
    <mergeCell ref="A1:G1"/>
    <mergeCell ref="A2:A3"/>
    <mergeCell ref="E2:G2"/>
    <mergeCell ref="B4:F4"/>
    <mergeCell ref="E33:F33"/>
    <mergeCell ref="B23:F23"/>
    <mergeCell ref="B29:F29"/>
    <mergeCell ref="E30:F30"/>
    <mergeCell ref="E31:F31"/>
    <mergeCell ref="B32:F3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37"/>
  <sheetViews>
    <sheetView workbookViewId="0">
      <selection activeCell="J4" sqref="J4"/>
    </sheetView>
  </sheetViews>
  <sheetFormatPr defaultRowHeight="12.75" x14ac:dyDescent="0.2"/>
  <sheetData>
    <row r="1" spans="1:7" ht="31.5" customHeight="1" thickBot="1" x14ac:dyDescent="0.25">
      <c r="A1" s="184" t="s">
        <v>59</v>
      </c>
      <c r="B1" s="184"/>
      <c r="C1" s="184"/>
      <c r="D1" s="184"/>
      <c r="E1" s="184"/>
      <c r="F1" s="184"/>
      <c r="G1" s="184"/>
    </row>
    <row r="2" spans="1:7" ht="13.5" x14ac:dyDescent="0.25">
      <c r="A2" s="172" t="s">
        <v>10</v>
      </c>
      <c r="B2" s="10" t="s">
        <v>11</v>
      </c>
      <c r="C2" s="11" t="s">
        <v>12</v>
      </c>
      <c r="D2" s="10" t="s">
        <v>13</v>
      </c>
      <c r="E2" s="174" t="s">
        <v>14</v>
      </c>
      <c r="F2" s="175"/>
      <c r="G2" s="176"/>
    </row>
    <row r="3" spans="1:7" ht="14.25" thickBot="1" x14ac:dyDescent="0.3">
      <c r="A3" s="173"/>
      <c r="B3" s="12" t="s">
        <v>15</v>
      </c>
      <c r="C3" s="13" t="s">
        <v>15</v>
      </c>
      <c r="D3" s="12" t="s">
        <v>15</v>
      </c>
      <c r="E3" s="14" t="s">
        <v>16</v>
      </c>
      <c r="F3" s="15" t="s">
        <v>17</v>
      </c>
      <c r="G3" s="16" t="s">
        <v>18</v>
      </c>
    </row>
    <row r="4" spans="1:7" ht="35.25" customHeight="1" thickBot="1" x14ac:dyDescent="0.25">
      <c r="A4" s="28">
        <v>1</v>
      </c>
      <c r="B4" s="166" t="s">
        <v>26</v>
      </c>
      <c r="C4" s="167"/>
      <c r="D4" s="167"/>
      <c r="E4" s="167"/>
      <c r="F4" s="168"/>
      <c r="G4" s="29">
        <f>SUM(G5:G12)</f>
        <v>500</v>
      </c>
    </row>
    <row r="5" spans="1:7" ht="14.25" thickTop="1" x14ac:dyDescent="0.25">
      <c r="A5" s="18"/>
      <c r="B5" s="30">
        <v>0.3</v>
      </c>
      <c r="C5" s="30">
        <v>0.4</v>
      </c>
      <c r="D5" s="19">
        <f>C5-B5</f>
        <v>0.1</v>
      </c>
      <c r="E5" s="65">
        <f>+D5*1000</f>
        <v>100</v>
      </c>
      <c r="F5" s="35"/>
      <c r="G5" s="31">
        <f>+F5+E5</f>
        <v>100</v>
      </c>
    </row>
    <row r="6" spans="1:7" ht="13.5" x14ac:dyDescent="0.25">
      <c r="A6" s="18"/>
      <c r="B6" s="30">
        <v>0.435</v>
      </c>
      <c r="C6" s="30">
        <v>0.48</v>
      </c>
      <c r="D6" s="19">
        <f t="shared" ref="D6:D12" si="0">+C6-B6</f>
        <v>4.4999999999999998E-2</v>
      </c>
      <c r="E6" s="65"/>
      <c r="F6" s="55">
        <f>+D6*1000</f>
        <v>45</v>
      </c>
      <c r="G6" s="31">
        <f>+F6</f>
        <v>45</v>
      </c>
    </row>
    <row r="7" spans="1:7" ht="13.5" x14ac:dyDescent="0.25">
      <c r="A7" s="18"/>
      <c r="B7" s="30">
        <v>0.51500000000000001</v>
      </c>
      <c r="C7" s="30">
        <v>0.64</v>
      </c>
      <c r="D7" s="19">
        <f t="shared" si="0"/>
        <v>0.125</v>
      </c>
      <c r="E7" s="65"/>
      <c r="F7" s="55">
        <f>+D7*1000</f>
        <v>125</v>
      </c>
      <c r="G7" s="31">
        <f>+F7</f>
        <v>125</v>
      </c>
    </row>
    <row r="8" spans="1:7" ht="13.5" x14ac:dyDescent="0.25">
      <c r="A8" s="18"/>
      <c r="B8" s="30">
        <v>0.7</v>
      </c>
      <c r="C8" s="30">
        <v>0.73</v>
      </c>
      <c r="D8" s="19">
        <f t="shared" si="0"/>
        <v>0.03</v>
      </c>
      <c r="E8" s="65">
        <f>+D8*1000</f>
        <v>30</v>
      </c>
      <c r="F8" s="55"/>
      <c r="G8" s="31">
        <f>+E8+F8</f>
        <v>30</v>
      </c>
    </row>
    <row r="9" spans="1:7" ht="14.25" thickBot="1" x14ac:dyDescent="0.3">
      <c r="A9" s="18"/>
      <c r="B9" s="30">
        <v>0.7</v>
      </c>
      <c r="C9" s="30">
        <v>0.73</v>
      </c>
      <c r="D9" s="19">
        <f t="shared" si="0"/>
        <v>0.03</v>
      </c>
      <c r="E9" s="65"/>
      <c r="F9" s="55">
        <f>+D9*1000</f>
        <v>30</v>
      </c>
      <c r="G9" s="31">
        <f>+F9</f>
        <v>30</v>
      </c>
    </row>
    <row r="10" spans="1:7" ht="15" thickTop="1" thickBot="1" x14ac:dyDescent="0.3">
      <c r="A10" s="18"/>
      <c r="B10" s="30">
        <v>0.76</v>
      </c>
      <c r="C10" s="30">
        <v>0.81499999999999995</v>
      </c>
      <c r="D10" s="19">
        <f t="shared" si="0"/>
        <v>5.5E-2</v>
      </c>
      <c r="E10" s="43">
        <f>+D10*1000</f>
        <v>55</v>
      </c>
      <c r="F10" s="41"/>
      <c r="G10" s="31">
        <f>+E10+F10</f>
        <v>55</v>
      </c>
    </row>
    <row r="11" spans="1:7" ht="15" thickTop="1" thickBot="1" x14ac:dyDescent="0.3">
      <c r="A11" s="18"/>
      <c r="B11" s="30">
        <v>0.76</v>
      </c>
      <c r="C11" s="30">
        <v>0.81499999999999995</v>
      </c>
      <c r="D11" s="19">
        <f t="shared" si="0"/>
        <v>5.5E-2</v>
      </c>
      <c r="E11" s="43"/>
      <c r="F11" s="41">
        <f>+D11*1000</f>
        <v>55</v>
      </c>
      <c r="G11" s="42">
        <f>+E11+F11</f>
        <v>55</v>
      </c>
    </row>
    <row r="12" spans="1:7" ht="14.25" thickTop="1" x14ac:dyDescent="0.25">
      <c r="A12" s="37"/>
      <c r="B12" s="38">
        <v>1</v>
      </c>
      <c r="C12" s="39">
        <v>1.06</v>
      </c>
      <c r="D12" s="19">
        <f t="shared" si="0"/>
        <v>0.06</v>
      </c>
      <c r="E12" s="43"/>
      <c r="F12" s="41">
        <f>+D12*1000</f>
        <v>60</v>
      </c>
      <c r="G12" s="42">
        <f>+E12+F12</f>
        <v>60</v>
      </c>
    </row>
    <row r="13" spans="1:7" ht="13.5" x14ac:dyDescent="0.25">
      <c r="A13" s="20"/>
      <c r="B13" s="21"/>
      <c r="C13" s="22"/>
      <c r="D13" s="23"/>
      <c r="E13" s="24"/>
      <c r="F13" s="25"/>
      <c r="G13" s="26"/>
    </row>
    <row r="14" spans="1:7" ht="49.5" customHeight="1" thickBot="1" x14ac:dyDescent="0.25">
      <c r="A14" s="36">
        <v>2</v>
      </c>
      <c r="B14" s="177" t="s">
        <v>49</v>
      </c>
      <c r="C14" s="178"/>
      <c r="D14" s="178"/>
      <c r="E14" s="178"/>
      <c r="F14" s="179"/>
      <c r="G14" s="17">
        <f>SUM(G15:G26)</f>
        <v>1341</v>
      </c>
    </row>
    <row r="15" spans="1:7" ht="14.25" thickTop="1" x14ac:dyDescent="0.25">
      <c r="A15" s="37"/>
      <c r="B15" s="38">
        <v>0</v>
      </c>
      <c r="C15" s="39">
        <v>9.6000000000000002E-2</v>
      </c>
      <c r="D15" s="19">
        <f>C15-B15</f>
        <v>9.6000000000000002E-2</v>
      </c>
      <c r="E15" s="40"/>
      <c r="F15" s="41">
        <f>+D15*1000</f>
        <v>96</v>
      </c>
      <c r="G15" s="42">
        <f>+F15+E15</f>
        <v>96</v>
      </c>
    </row>
    <row r="16" spans="1:7" ht="13.5" x14ac:dyDescent="0.25">
      <c r="A16" s="37"/>
      <c r="B16" s="38">
        <v>0</v>
      </c>
      <c r="C16" s="39">
        <v>0.3</v>
      </c>
      <c r="D16" s="19">
        <f t="shared" ref="D16:D25" si="1">+C16-B16</f>
        <v>0.3</v>
      </c>
      <c r="E16" s="43">
        <f>+D16*1000</f>
        <v>300</v>
      </c>
      <c r="F16" s="18"/>
      <c r="G16" s="42">
        <f>+F16+E16</f>
        <v>300</v>
      </c>
    </row>
    <row r="17" spans="1:7" ht="13.5" x14ac:dyDescent="0.25">
      <c r="A17" s="37"/>
      <c r="B17" s="38">
        <v>0.14000000000000001</v>
      </c>
      <c r="C17" s="39">
        <v>0.435</v>
      </c>
      <c r="D17" s="19">
        <f t="shared" si="1"/>
        <v>0.29499999999999998</v>
      </c>
      <c r="E17" s="43"/>
      <c r="F17" s="18">
        <f>+D17*1000</f>
        <v>295</v>
      </c>
      <c r="G17" s="42">
        <f>+F17+E17</f>
        <v>295</v>
      </c>
    </row>
    <row r="18" spans="1:7" ht="13.5" x14ac:dyDescent="0.25">
      <c r="A18" s="37"/>
      <c r="B18" s="38">
        <v>0.4</v>
      </c>
      <c r="C18" s="39">
        <v>0.68</v>
      </c>
      <c r="D18" s="19">
        <f t="shared" si="1"/>
        <v>0.28000000000000003</v>
      </c>
      <c r="E18" s="43">
        <f>+D18*1000</f>
        <v>280</v>
      </c>
      <c r="F18" s="18"/>
      <c r="G18" s="42">
        <f>+F18+E18</f>
        <v>280</v>
      </c>
    </row>
    <row r="19" spans="1:7" ht="13.5" x14ac:dyDescent="0.25">
      <c r="A19" s="37"/>
      <c r="B19" s="38">
        <v>0.64</v>
      </c>
      <c r="C19" s="39">
        <v>0.65</v>
      </c>
      <c r="D19" s="19">
        <f t="shared" si="1"/>
        <v>0.01</v>
      </c>
      <c r="E19" s="43"/>
      <c r="F19" s="18">
        <f>+D19*1000</f>
        <v>10</v>
      </c>
      <c r="G19" s="42">
        <f>+F19+E19</f>
        <v>10</v>
      </c>
    </row>
    <row r="20" spans="1:7" ht="14.25" thickBot="1" x14ac:dyDescent="0.3">
      <c r="A20" s="37"/>
      <c r="B20" s="38">
        <v>0.73</v>
      </c>
      <c r="C20" s="39">
        <v>0.76</v>
      </c>
      <c r="D20" s="19">
        <f t="shared" si="1"/>
        <v>0.03</v>
      </c>
      <c r="E20" s="43"/>
      <c r="F20" s="18">
        <f>+D20*1000</f>
        <v>30</v>
      </c>
      <c r="G20" s="42">
        <f t="shared" ref="G20:G25" si="2">+E20+F20</f>
        <v>30</v>
      </c>
    </row>
    <row r="21" spans="1:7" ht="15" thickTop="1" thickBot="1" x14ac:dyDescent="0.3">
      <c r="A21" s="37"/>
      <c r="B21" s="38">
        <v>0.81499999999999995</v>
      </c>
      <c r="C21" s="39">
        <v>0.84</v>
      </c>
      <c r="D21" s="19">
        <f t="shared" si="1"/>
        <v>2.5000000000000001E-2</v>
      </c>
      <c r="E21" s="40">
        <f>+D21*1000</f>
        <v>25</v>
      </c>
      <c r="F21" s="18"/>
      <c r="G21" s="42">
        <f t="shared" si="2"/>
        <v>25</v>
      </c>
    </row>
    <row r="22" spans="1:7" ht="15" thickTop="1" thickBot="1" x14ac:dyDescent="0.3">
      <c r="A22" s="37"/>
      <c r="B22" s="38">
        <v>0.81499999999999995</v>
      </c>
      <c r="C22" s="39">
        <v>0.84</v>
      </c>
      <c r="D22" s="19">
        <f t="shared" si="1"/>
        <v>2.5000000000000001E-2</v>
      </c>
      <c r="E22" s="40"/>
      <c r="F22" s="18">
        <f>+D22*1000</f>
        <v>25</v>
      </c>
      <c r="G22" s="42">
        <f t="shared" si="2"/>
        <v>25</v>
      </c>
    </row>
    <row r="23" spans="1:7" ht="15" thickTop="1" thickBot="1" x14ac:dyDescent="0.3">
      <c r="A23" s="37"/>
      <c r="B23" s="38">
        <v>0.89</v>
      </c>
      <c r="C23" s="39">
        <v>1</v>
      </c>
      <c r="D23" s="19">
        <f t="shared" si="1"/>
        <v>0.11</v>
      </c>
      <c r="E23" s="40"/>
      <c r="F23" s="18">
        <f>+D23*1000</f>
        <v>110</v>
      </c>
      <c r="G23" s="42">
        <f t="shared" si="2"/>
        <v>110</v>
      </c>
    </row>
    <row r="24" spans="1:7" ht="15" thickTop="1" thickBot="1" x14ac:dyDescent="0.3">
      <c r="A24" s="37"/>
      <c r="B24" s="38">
        <v>0.89</v>
      </c>
      <c r="C24" s="39">
        <v>1.06</v>
      </c>
      <c r="D24" s="19">
        <f t="shared" si="1"/>
        <v>0.17</v>
      </c>
      <c r="E24" s="40">
        <f>+D24*1000</f>
        <v>170</v>
      </c>
      <c r="F24" s="18"/>
      <c r="G24" s="42">
        <f t="shared" si="2"/>
        <v>170</v>
      </c>
    </row>
    <row r="25" spans="1:7" ht="14.25" thickTop="1" x14ac:dyDescent="0.25">
      <c r="A25" s="37"/>
      <c r="B25" s="38"/>
      <c r="C25" s="39"/>
      <c r="D25" s="19">
        <f t="shared" si="1"/>
        <v>0</v>
      </c>
      <c r="E25" s="40">
        <f>+D25*1000</f>
        <v>0</v>
      </c>
      <c r="F25" s="18">
        <f>+D25*1000</f>
        <v>0</v>
      </c>
      <c r="G25" s="42">
        <f t="shared" si="2"/>
        <v>0</v>
      </c>
    </row>
    <row r="26" spans="1:7" ht="15.75" customHeight="1" x14ac:dyDescent="0.25">
      <c r="A26" s="20"/>
      <c r="B26" s="21"/>
      <c r="C26" s="22"/>
      <c r="D26" s="23"/>
      <c r="E26" s="24"/>
      <c r="F26" s="25"/>
      <c r="G26" s="26"/>
    </row>
    <row r="27" spans="1:7" ht="48.75" customHeight="1" thickBot="1" x14ac:dyDescent="0.25">
      <c r="A27" s="36">
        <v>3</v>
      </c>
      <c r="B27" s="177" t="s">
        <v>32</v>
      </c>
      <c r="C27" s="178"/>
      <c r="D27" s="178"/>
      <c r="E27" s="178"/>
      <c r="F27" s="179"/>
      <c r="G27" s="17">
        <f>SUM(G28:G32)</f>
        <v>0</v>
      </c>
    </row>
    <row r="28" spans="1:7" ht="14.25" thickTop="1" x14ac:dyDescent="0.25">
      <c r="A28" s="37"/>
      <c r="B28" s="44"/>
      <c r="C28" s="45"/>
      <c r="D28" s="19">
        <f>C28-B28</f>
        <v>0</v>
      </c>
      <c r="E28" s="40">
        <f>+D28*1000</f>
        <v>0</v>
      </c>
      <c r="F28" s="41"/>
      <c r="G28" s="42">
        <f>+E28</f>
        <v>0</v>
      </c>
    </row>
    <row r="29" spans="1:7" ht="13.5" x14ac:dyDescent="0.25">
      <c r="A29" s="37"/>
      <c r="B29" s="44"/>
      <c r="C29" s="45"/>
      <c r="D29" s="19">
        <f>+C29-B29</f>
        <v>0</v>
      </c>
      <c r="E29" s="46">
        <f>+D29*1000</f>
        <v>0</v>
      </c>
      <c r="F29" s="46"/>
      <c r="G29" s="42">
        <f>+F29+E29</f>
        <v>0</v>
      </c>
    </row>
    <row r="30" spans="1:7" ht="13.5" x14ac:dyDescent="0.25">
      <c r="A30" s="37"/>
      <c r="B30" s="44"/>
      <c r="C30" s="45"/>
      <c r="D30" s="19">
        <f>+C30-B30</f>
        <v>0</v>
      </c>
      <c r="E30" s="46"/>
      <c r="F30" s="46">
        <f>+D30*1000</f>
        <v>0</v>
      </c>
      <c r="G30" s="42">
        <f>+F30</f>
        <v>0</v>
      </c>
    </row>
    <row r="31" spans="1:7" ht="13.5" x14ac:dyDescent="0.25">
      <c r="A31" s="37"/>
      <c r="B31" s="44"/>
      <c r="C31" s="45"/>
      <c r="D31" s="19">
        <f>+C31-B31</f>
        <v>0</v>
      </c>
      <c r="E31" s="46">
        <f>+D31*1000</f>
        <v>0</v>
      </c>
      <c r="F31" s="46"/>
      <c r="G31" s="42">
        <f>+E31</f>
        <v>0</v>
      </c>
    </row>
    <row r="32" spans="1:7" ht="13.5" customHeight="1" x14ac:dyDescent="0.25">
      <c r="A32" s="47"/>
      <c r="B32" s="48"/>
      <c r="C32" s="49"/>
      <c r="D32" s="50"/>
      <c r="E32" s="46"/>
      <c r="F32" s="46"/>
      <c r="G32" s="51"/>
    </row>
    <row r="33" spans="1:7" ht="35.25" customHeight="1" thickBot="1" x14ac:dyDescent="0.25">
      <c r="A33" s="28">
        <v>4</v>
      </c>
      <c r="B33" s="166" t="s">
        <v>19</v>
      </c>
      <c r="C33" s="167"/>
      <c r="D33" s="167"/>
      <c r="E33" s="167"/>
      <c r="F33" s="168"/>
      <c r="G33" s="29">
        <f>SUM(G34:G35)</f>
        <v>4452</v>
      </c>
    </row>
    <row r="34" spans="1:7" ht="14.25" thickTop="1" x14ac:dyDescent="0.25">
      <c r="A34" s="18"/>
      <c r="B34" s="30">
        <v>0</v>
      </c>
      <c r="C34" s="30">
        <v>1.06</v>
      </c>
      <c r="D34" s="19">
        <f>C34-B34</f>
        <v>1.06</v>
      </c>
      <c r="E34" s="169" t="s">
        <v>24</v>
      </c>
      <c r="F34" s="170"/>
      <c r="G34" s="31">
        <f>D34*1000*4.2</f>
        <v>4452</v>
      </c>
    </row>
    <row r="35" spans="1:7" ht="15.75" customHeight="1" x14ac:dyDescent="0.25">
      <c r="A35" s="27"/>
      <c r="B35" s="32"/>
      <c r="C35" s="32"/>
      <c r="D35" s="19"/>
      <c r="E35" s="169"/>
      <c r="F35" s="170"/>
      <c r="G35" s="31"/>
    </row>
    <row r="36" spans="1:7" ht="49.5" customHeight="1" thickBot="1" x14ac:dyDescent="0.25">
      <c r="A36" s="28">
        <v>5</v>
      </c>
      <c r="B36" s="166" t="s">
        <v>56</v>
      </c>
      <c r="C36" s="167"/>
      <c r="D36" s="167"/>
      <c r="E36" s="167"/>
      <c r="F36" s="168"/>
      <c r="G36" s="29">
        <f>SUM(G37:G38)</f>
        <v>4452</v>
      </c>
    </row>
    <row r="37" spans="1:7" ht="14.25" thickTop="1" x14ac:dyDescent="0.25">
      <c r="A37" s="18"/>
      <c r="B37" s="30">
        <v>0</v>
      </c>
      <c r="C37" s="30">
        <v>1.06</v>
      </c>
      <c r="D37" s="19">
        <f>C37-B37</f>
        <v>1.06</v>
      </c>
      <c r="E37" s="169" t="s">
        <v>25</v>
      </c>
      <c r="F37" s="170"/>
      <c r="G37" s="31">
        <f>D37*1000*4.2</f>
        <v>4452</v>
      </c>
    </row>
  </sheetData>
  <mergeCells count="11">
    <mergeCell ref="B33:F33"/>
    <mergeCell ref="E34:F34"/>
    <mergeCell ref="E35:F35"/>
    <mergeCell ref="B36:F36"/>
    <mergeCell ref="E37:F37"/>
    <mergeCell ref="B27:F27"/>
    <mergeCell ref="A1:G1"/>
    <mergeCell ref="A2:A3"/>
    <mergeCell ref="E2:G2"/>
    <mergeCell ref="B4:F4"/>
    <mergeCell ref="B14:F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35"/>
  <sheetViews>
    <sheetView workbookViewId="0">
      <selection activeCell="K4" sqref="K4"/>
    </sheetView>
  </sheetViews>
  <sheetFormatPr defaultRowHeight="12.75" x14ac:dyDescent="0.2"/>
  <cols>
    <col min="5" max="5" width="12.140625" customWidth="1"/>
    <col min="6" max="6" width="12.7109375" customWidth="1"/>
  </cols>
  <sheetData>
    <row r="1" spans="1:7" ht="39.75" customHeight="1" thickBot="1" x14ac:dyDescent="0.25">
      <c r="A1" s="171" t="s">
        <v>71</v>
      </c>
      <c r="B1" s="171"/>
      <c r="C1" s="171"/>
      <c r="D1" s="171"/>
      <c r="E1" s="171"/>
      <c r="F1" s="171"/>
      <c r="G1" s="171"/>
    </row>
    <row r="2" spans="1:7" ht="13.5" x14ac:dyDescent="0.25">
      <c r="A2" s="172" t="s">
        <v>10</v>
      </c>
      <c r="B2" s="10" t="s">
        <v>11</v>
      </c>
      <c r="C2" s="11" t="s">
        <v>12</v>
      </c>
      <c r="D2" s="10" t="s">
        <v>13</v>
      </c>
      <c r="E2" s="174" t="s">
        <v>14</v>
      </c>
      <c r="F2" s="175"/>
      <c r="G2" s="176"/>
    </row>
    <row r="3" spans="1:7" ht="14.25" thickBot="1" x14ac:dyDescent="0.3">
      <c r="A3" s="173"/>
      <c r="B3" s="12" t="s">
        <v>15</v>
      </c>
      <c r="C3" s="13" t="s">
        <v>15</v>
      </c>
      <c r="D3" s="12" t="s">
        <v>15</v>
      </c>
      <c r="E3" s="14" t="s">
        <v>16</v>
      </c>
      <c r="F3" s="15" t="s">
        <v>17</v>
      </c>
      <c r="G3" s="16" t="s">
        <v>18</v>
      </c>
    </row>
    <row r="4" spans="1:7" ht="32.25" customHeight="1" thickBot="1" x14ac:dyDescent="0.25">
      <c r="A4" s="28">
        <v>1</v>
      </c>
      <c r="B4" s="166" t="s">
        <v>26</v>
      </c>
      <c r="C4" s="167"/>
      <c r="D4" s="167"/>
      <c r="E4" s="167"/>
      <c r="F4" s="168"/>
      <c r="G4" s="29">
        <f>SUM(G5:G12)</f>
        <v>1280</v>
      </c>
    </row>
    <row r="5" spans="1:7" ht="14.25" thickTop="1" x14ac:dyDescent="0.25">
      <c r="A5" s="18"/>
      <c r="B5" s="30">
        <v>1.29</v>
      </c>
      <c r="C5" s="30">
        <v>1.93</v>
      </c>
      <c r="D5" s="19">
        <f>C5-B5</f>
        <v>0.64</v>
      </c>
      <c r="E5" s="65"/>
      <c r="F5" s="35">
        <f>+D5*1000</f>
        <v>640</v>
      </c>
      <c r="G5" s="31">
        <f>+F5+E5</f>
        <v>640</v>
      </c>
    </row>
    <row r="6" spans="1:7" ht="13.5" x14ac:dyDescent="0.25">
      <c r="A6" s="18"/>
      <c r="B6" s="30">
        <v>1.29</v>
      </c>
      <c r="C6" s="30">
        <v>1.93</v>
      </c>
      <c r="D6" s="19">
        <f t="shared" ref="D6:D12" si="0">+C6-B6</f>
        <v>0.64</v>
      </c>
      <c r="E6" s="65">
        <f>+D6*1000</f>
        <v>640</v>
      </c>
      <c r="F6" s="55"/>
      <c r="G6" s="31">
        <f>+E6</f>
        <v>640</v>
      </c>
    </row>
    <row r="7" spans="1:7" ht="13.5" x14ac:dyDescent="0.25">
      <c r="A7" s="18"/>
      <c r="B7" s="30"/>
      <c r="C7" s="30"/>
      <c r="D7" s="19">
        <f t="shared" si="0"/>
        <v>0</v>
      </c>
      <c r="E7" s="65">
        <f>+D7*1000</f>
        <v>0</v>
      </c>
      <c r="F7" s="55"/>
      <c r="G7" s="31">
        <f>+E7</f>
        <v>0</v>
      </c>
    </row>
    <row r="8" spans="1:7" ht="13.5" x14ac:dyDescent="0.25">
      <c r="A8" s="18"/>
      <c r="B8" s="30"/>
      <c r="C8" s="30"/>
      <c r="D8" s="19">
        <f t="shared" si="0"/>
        <v>0</v>
      </c>
      <c r="E8" s="65"/>
      <c r="F8" s="55">
        <f>+D8*1000</f>
        <v>0</v>
      </c>
      <c r="G8" s="31">
        <f>+F8</f>
        <v>0</v>
      </c>
    </row>
    <row r="9" spans="1:7" ht="13.5" x14ac:dyDescent="0.25">
      <c r="A9" s="18"/>
      <c r="B9" s="30"/>
      <c r="C9" s="30"/>
      <c r="D9" s="19">
        <f t="shared" si="0"/>
        <v>0</v>
      </c>
      <c r="E9" s="65">
        <f>+D9*1000</f>
        <v>0</v>
      </c>
      <c r="F9" s="55"/>
      <c r="G9" s="31">
        <f>+E9</f>
        <v>0</v>
      </c>
    </row>
    <row r="10" spans="1:7" ht="13.5" x14ac:dyDescent="0.25">
      <c r="A10" s="18"/>
      <c r="B10" s="30"/>
      <c r="C10" s="30"/>
      <c r="D10" s="19">
        <f t="shared" si="0"/>
        <v>0</v>
      </c>
      <c r="E10" s="65">
        <f>+D10*1000</f>
        <v>0</v>
      </c>
      <c r="F10" s="55"/>
      <c r="G10" s="31">
        <f>+E10</f>
        <v>0</v>
      </c>
    </row>
    <row r="11" spans="1:7" ht="13.5" x14ac:dyDescent="0.25">
      <c r="A11" s="18"/>
      <c r="B11" s="30"/>
      <c r="C11" s="30"/>
      <c r="D11" s="19">
        <f t="shared" si="0"/>
        <v>0</v>
      </c>
      <c r="E11" s="65"/>
      <c r="F11" s="55">
        <f>+D11*1000</f>
        <v>0</v>
      </c>
      <c r="G11" s="31">
        <f>+F11</f>
        <v>0</v>
      </c>
    </row>
    <row r="12" spans="1:7" ht="13.5" x14ac:dyDescent="0.25">
      <c r="A12" s="18"/>
      <c r="B12" s="38"/>
      <c r="C12" s="39"/>
      <c r="D12" s="19">
        <f t="shared" si="0"/>
        <v>0</v>
      </c>
      <c r="E12" s="43">
        <f>+D12*1000</f>
        <v>0</v>
      </c>
      <c r="F12" s="18"/>
      <c r="G12" s="42">
        <f>+E12</f>
        <v>0</v>
      </c>
    </row>
    <row r="13" spans="1:7" ht="13.5" x14ac:dyDescent="0.25">
      <c r="A13" s="37"/>
      <c r="B13" s="21"/>
      <c r="C13" s="22"/>
      <c r="D13" s="23"/>
      <c r="E13" s="24"/>
      <c r="F13" s="25"/>
      <c r="G13" s="26"/>
    </row>
    <row r="14" spans="1:7" ht="36" customHeight="1" thickBot="1" x14ac:dyDescent="0.25">
      <c r="A14" s="28">
        <v>2</v>
      </c>
      <c r="B14" s="177" t="s">
        <v>35</v>
      </c>
      <c r="C14" s="178"/>
      <c r="D14" s="178"/>
      <c r="E14" s="178"/>
      <c r="F14" s="179"/>
      <c r="G14" s="17">
        <f>SUM(G15:G21)</f>
        <v>150</v>
      </c>
    </row>
    <row r="15" spans="1:7" ht="15" thickTop="1" thickBot="1" x14ac:dyDescent="0.3">
      <c r="A15" s="36"/>
      <c r="B15" s="38">
        <v>1.2150000000000001</v>
      </c>
      <c r="C15" s="39">
        <v>1.29</v>
      </c>
      <c r="D15" s="19">
        <f>C15-B15</f>
        <v>7.4999999999999997E-2</v>
      </c>
      <c r="E15" s="40"/>
      <c r="F15" s="41">
        <f>+D15*1000</f>
        <v>75</v>
      </c>
      <c r="G15" s="42">
        <f>+F15+E15</f>
        <v>75</v>
      </c>
    </row>
    <row r="16" spans="1:7" ht="14.25" thickTop="1" x14ac:dyDescent="0.25">
      <c r="A16" s="37"/>
      <c r="B16" s="38">
        <v>1.2150000000000001</v>
      </c>
      <c r="C16" s="39">
        <v>1.29</v>
      </c>
      <c r="D16" s="19">
        <f>+C16-B16</f>
        <v>7.4999999999999997E-2</v>
      </c>
      <c r="E16" s="43">
        <f>+D16*1000</f>
        <v>75</v>
      </c>
      <c r="F16" s="18"/>
      <c r="G16" s="42">
        <f>+F16+E16</f>
        <v>75</v>
      </c>
    </row>
    <row r="17" spans="1:7" ht="13.5" x14ac:dyDescent="0.25">
      <c r="A17" s="37"/>
      <c r="B17" s="38"/>
      <c r="C17" s="39"/>
      <c r="D17" s="19">
        <f>+C17-B17</f>
        <v>0</v>
      </c>
      <c r="E17" s="43">
        <f>+D17*1000</f>
        <v>0</v>
      </c>
      <c r="F17" s="18"/>
      <c r="G17" s="42">
        <f>+E17</f>
        <v>0</v>
      </c>
    </row>
    <row r="18" spans="1:7" ht="13.5" x14ac:dyDescent="0.25">
      <c r="A18" s="37"/>
      <c r="B18" s="38"/>
      <c r="C18" s="39"/>
      <c r="D18" s="19">
        <f>+C18-B18</f>
        <v>0</v>
      </c>
      <c r="E18" s="43"/>
      <c r="F18" s="18">
        <f>+D18*1000</f>
        <v>0</v>
      </c>
      <c r="G18" s="42">
        <f>+F18</f>
        <v>0</v>
      </c>
    </row>
    <row r="19" spans="1:7" ht="13.5" x14ac:dyDescent="0.25">
      <c r="A19" s="37"/>
      <c r="B19" s="38"/>
      <c r="C19" s="39"/>
      <c r="D19" s="19">
        <f>+C19-B19</f>
        <v>0</v>
      </c>
      <c r="E19" s="43"/>
      <c r="F19" s="18">
        <f>+D19*1000</f>
        <v>0</v>
      </c>
      <c r="G19" s="42">
        <f>+F19</f>
        <v>0</v>
      </c>
    </row>
    <row r="20" spans="1:7" ht="13.5" x14ac:dyDescent="0.25">
      <c r="A20" s="37"/>
      <c r="B20" s="38"/>
      <c r="C20" s="39"/>
      <c r="D20" s="19"/>
      <c r="E20" s="43"/>
      <c r="F20" s="18"/>
      <c r="G20" s="42"/>
    </row>
    <row r="21" spans="1:7" ht="13.5" x14ac:dyDescent="0.25">
      <c r="A21" s="37"/>
      <c r="B21" s="38"/>
      <c r="C21" s="39"/>
      <c r="D21" s="19"/>
      <c r="E21" s="43"/>
      <c r="F21" s="18"/>
      <c r="G21" s="42"/>
    </row>
    <row r="22" spans="1:7" ht="13.5" x14ac:dyDescent="0.25">
      <c r="A22" s="37"/>
      <c r="B22" s="21"/>
      <c r="C22" s="22"/>
      <c r="D22" s="23"/>
      <c r="E22" s="24"/>
      <c r="F22" s="25"/>
      <c r="G22" s="26"/>
    </row>
    <row r="23" spans="1:7" ht="38.25" customHeight="1" thickBot="1" x14ac:dyDescent="0.25">
      <c r="A23" s="28">
        <v>3</v>
      </c>
      <c r="B23" s="177" t="s">
        <v>34</v>
      </c>
      <c r="C23" s="178"/>
      <c r="D23" s="178"/>
      <c r="E23" s="178"/>
      <c r="F23" s="179"/>
      <c r="G23" s="17">
        <f>SUM(G24:G28)</f>
        <v>0</v>
      </c>
    </row>
    <row r="24" spans="1:7" ht="15" thickTop="1" thickBot="1" x14ac:dyDescent="0.3">
      <c r="A24" s="36"/>
      <c r="B24" s="44"/>
      <c r="C24" s="45"/>
      <c r="D24" s="19">
        <f>C24-B24</f>
        <v>0</v>
      </c>
      <c r="E24" s="40">
        <f>+D24*1000</f>
        <v>0</v>
      </c>
      <c r="F24" s="41"/>
      <c r="G24" s="42">
        <f>+E24</f>
        <v>0</v>
      </c>
    </row>
    <row r="25" spans="1:7" ht="14.25" thickTop="1" x14ac:dyDescent="0.25">
      <c r="A25" s="37"/>
      <c r="B25" s="44"/>
      <c r="C25" s="45"/>
      <c r="D25" s="19">
        <f>+C25-B25</f>
        <v>0</v>
      </c>
      <c r="E25" s="46"/>
      <c r="F25" s="46">
        <f>+D25*1000</f>
        <v>0</v>
      </c>
      <c r="G25" s="42">
        <f>+F25+E25</f>
        <v>0</v>
      </c>
    </row>
    <row r="26" spans="1:7" ht="13.5" x14ac:dyDescent="0.25">
      <c r="A26" s="37"/>
      <c r="B26" s="44"/>
      <c r="C26" s="45"/>
      <c r="D26" s="19">
        <f>+C26-B26</f>
        <v>0</v>
      </c>
      <c r="E26" s="46">
        <f>+D26*1000</f>
        <v>0</v>
      </c>
      <c r="F26" s="46"/>
      <c r="G26" s="42">
        <f>+E26</f>
        <v>0</v>
      </c>
    </row>
    <row r="27" spans="1:7" ht="13.5" x14ac:dyDescent="0.25">
      <c r="A27" s="37"/>
      <c r="B27" s="44"/>
      <c r="C27" s="45"/>
      <c r="D27" s="19">
        <f>+C27-B27</f>
        <v>0</v>
      </c>
      <c r="E27" s="46"/>
      <c r="F27" s="46">
        <f>+D27*1000</f>
        <v>0</v>
      </c>
      <c r="G27" s="42">
        <f>+F27</f>
        <v>0</v>
      </c>
    </row>
    <row r="28" spans="1:7" ht="13.5" x14ac:dyDescent="0.25">
      <c r="A28" s="37"/>
      <c r="B28" s="44"/>
      <c r="C28" s="45"/>
      <c r="D28" s="19"/>
      <c r="E28" s="46"/>
      <c r="F28" s="46"/>
      <c r="G28" s="42"/>
    </row>
    <row r="29" spans="1:7" ht="34.5" customHeight="1" thickBot="1" x14ac:dyDescent="0.25">
      <c r="A29" s="36">
        <v>3</v>
      </c>
      <c r="B29" s="166" t="s">
        <v>19</v>
      </c>
      <c r="C29" s="167"/>
      <c r="D29" s="167"/>
      <c r="E29" s="167"/>
      <c r="F29" s="168"/>
      <c r="G29" s="17">
        <f>SUM(G30)</f>
        <v>2860</v>
      </c>
    </row>
    <row r="30" spans="1:7" ht="14.25" thickTop="1" x14ac:dyDescent="0.2">
      <c r="A30" s="37"/>
      <c r="B30" s="30">
        <v>1.2150000000000001</v>
      </c>
      <c r="C30" s="59">
        <v>1.93</v>
      </c>
      <c r="D30" s="60">
        <f>+C30-B30</f>
        <v>0.71499999999999997</v>
      </c>
      <c r="E30" s="182" t="s">
        <v>52</v>
      </c>
      <c r="F30" s="183"/>
      <c r="G30" s="31">
        <f>D30*1000*4</f>
        <v>2860</v>
      </c>
    </row>
    <row r="31" spans="1:7" ht="13.5" x14ac:dyDescent="0.25">
      <c r="A31" s="63"/>
      <c r="B31" s="46"/>
      <c r="C31" s="64"/>
      <c r="D31" s="50"/>
      <c r="E31" s="180"/>
      <c r="F31" s="181"/>
      <c r="G31" s="51"/>
    </row>
    <row r="32" spans="1:7" ht="41.25" customHeight="1" thickBot="1" x14ac:dyDescent="0.25">
      <c r="A32" s="28">
        <v>5</v>
      </c>
      <c r="B32" s="166" t="s">
        <v>56</v>
      </c>
      <c r="C32" s="167"/>
      <c r="D32" s="167"/>
      <c r="E32" s="167"/>
      <c r="F32" s="168"/>
      <c r="G32" s="29">
        <f>SUM(G33:G34)</f>
        <v>2860</v>
      </c>
    </row>
    <row r="33" spans="1:7" ht="15" thickTop="1" thickBot="1" x14ac:dyDescent="0.3">
      <c r="A33" s="28"/>
      <c r="B33" s="30">
        <v>1.2150000000000001</v>
      </c>
      <c r="C33" s="30">
        <v>1.93</v>
      </c>
      <c r="D33" s="19">
        <f>C33-B33</f>
        <v>0.71499999999999997</v>
      </c>
      <c r="E33" s="169" t="s">
        <v>52</v>
      </c>
      <c r="F33" s="170"/>
      <c r="G33" s="31">
        <f>D33*1000*4</f>
        <v>2860</v>
      </c>
    </row>
    <row r="34" spans="1:7" ht="14.25" thickTop="1" x14ac:dyDescent="0.25">
      <c r="A34" s="18"/>
      <c r="B34" s="32"/>
      <c r="C34" s="32"/>
      <c r="D34" s="19"/>
      <c r="E34" s="169"/>
      <c r="F34" s="170"/>
      <c r="G34" s="31"/>
    </row>
    <row r="35" spans="1:7" ht="13.5" x14ac:dyDescent="0.25">
      <c r="A35" s="27"/>
    </row>
  </sheetData>
  <mergeCells count="12">
    <mergeCell ref="A1:G1"/>
    <mergeCell ref="A2:A3"/>
    <mergeCell ref="E2:G2"/>
    <mergeCell ref="B4:F4"/>
    <mergeCell ref="E34:F34"/>
    <mergeCell ref="B14:F14"/>
    <mergeCell ref="B23:F23"/>
    <mergeCell ref="B29:F29"/>
    <mergeCell ref="E31:F31"/>
    <mergeCell ref="B32:F32"/>
    <mergeCell ref="E33:F33"/>
    <mergeCell ref="E30:F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36"/>
  <sheetViews>
    <sheetView workbookViewId="0">
      <selection activeCell="K30" sqref="K30"/>
    </sheetView>
  </sheetViews>
  <sheetFormatPr defaultRowHeight="12.75" x14ac:dyDescent="0.2"/>
  <cols>
    <col min="5" max="5" width="13" customWidth="1"/>
    <col min="6" max="6" width="14.28515625" customWidth="1"/>
  </cols>
  <sheetData>
    <row r="1" spans="1:7" ht="41.25" customHeight="1" thickBot="1" x14ac:dyDescent="0.25">
      <c r="A1" s="171" t="s">
        <v>60</v>
      </c>
      <c r="B1" s="171"/>
      <c r="C1" s="171"/>
      <c r="D1" s="171"/>
      <c r="E1" s="171"/>
      <c r="F1" s="171"/>
      <c r="G1" s="171"/>
    </row>
    <row r="2" spans="1:7" ht="12.75" customHeight="1" x14ac:dyDescent="0.25">
      <c r="A2" s="172" t="s">
        <v>10</v>
      </c>
      <c r="B2" s="10" t="s">
        <v>11</v>
      </c>
      <c r="C2" s="11" t="s">
        <v>12</v>
      </c>
      <c r="D2" s="10" t="s">
        <v>13</v>
      </c>
      <c r="E2" s="174" t="s">
        <v>14</v>
      </c>
      <c r="F2" s="175"/>
      <c r="G2" s="176"/>
    </row>
    <row r="3" spans="1:7" ht="14.25" thickBot="1" x14ac:dyDescent="0.3">
      <c r="A3" s="173"/>
      <c r="B3" s="12" t="s">
        <v>15</v>
      </c>
      <c r="C3" s="13" t="s">
        <v>15</v>
      </c>
      <c r="D3" s="12" t="s">
        <v>15</v>
      </c>
      <c r="E3" s="14" t="s">
        <v>16</v>
      </c>
      <c r="F3" s="15" t="s">
        <v>17</v>
      </c>
      <c r="G3" s="16" t="s">
        <v>18</v>
      </c>
    </row>
    <row r="4" spans="1:7" ht="33.75" customHeight="1" thickBot="1" x14ac:dyDescent="0.25">
      <c r="A4" s="28">
        <v>1</v>
      </c>
      <c r="B4" s="166" t="s">
        <v>26</v>
      </c>
      <c r="C4" s="167"/>
      <c r="D4" s="167"/>
      <c r="E4" s="167"/>
      <c r="F4" s="168"/>
      <c r="G4" s="29">
        <f>SUM(G5:G12)</f>
        <v>0</v>
      </c>
    </row>
    <row r="5" spans="1:7" ht="14.25" thickTop="1" x14ac:dyDescent="0.25">
      <c r="A5" s="18"/>
      <c r="B5" s="30"/>
      <c r="C5" s="30"/>
      <c r="D5" s="19">
        <f>C5-B5</f>
        <v>0</v>
      </c>
      <c r="E5" s="65"/>
      <c r="F5" s="35">
        <f>+D5*1000</f>
        <v>0</v>
      </c>
      <c r="G5" s="31">
        <f>+F5+E5</f>
        <v>0</v>
      </c>
    </row>
    <row r="6" spans="1:7" ht="13.5" x14ac:dyDescent="0.25">
      <c r="A6" s="18"/>
      <c r="B6" s="30"/>
      <c r="C6" s="30"/>
      <c r="D6" s="19">
        <f t="shared" ref="D6:D12" si="0">+C6-B6</f>
        <v>0</v>
      </c>
      <c r="E6" s="65">
        <f>+D6*1000</f>
        <v>0</v>
      </c>
      <c r="F6" s="55"/>
      <c r="G6" s="31">
        <f>+E6</f>
        <v>0</v>
      </c>
    </row>
    <row r="7" spans="1:7" ht="13.5" x14ac:dyDescent="0.25">
      <c r="A7" s="18"/>
      <c r="B7" s="30"/>
      <c r="C7" s="30"/>
      <c r="D7" s="19">
        <f t="shared" si="0"/>
        <v>0</v>
      </c>
      <c r="E7" s="65">
        <f>+D7*1000</f>
        <v>0</v>
      </c>
      <c r="F7" s="55"/>
      <c r="G7" s="31">
        <f>+E7</f>
        <v>0</v>
      </c>
    </row>
    <row r="8" spans="1:7" ht="13.5" x14ac:dyDescent="0.25">
      <c r="A8" s="18"/>
      <c r="B8" s="30"/>
      <c r="C8" s="30"/>
      <c r="D8" s="19">
        <f t="shared" si="0"/>
        <v>0</v>
      </c>
      <c r="E8" s="65"/>
      <c r="F8" s="55">
        <f>+D8*1000</f>
        <v>0</v>
      </c>
      <c r="G8" s="31">
        <f>+F8</f>
        <v>0</v>
      </c>
    </row>
    <row r="9" spans="1:7" ht="13.5" x14ac:dyDescent="0.25">
      <c r="A9" s="18"/>
      <c r="B9" s="30"/>
      <c r="C9" s="30"/>
      <c r="D9" s="19">
        <f t="shared" si="0"/>
        <v>0</v>
      </c>
      <c r="E9" s="65">
        <f>+D9*1000</f>
        <v>0</v>
      </c>
      <c r="F9" s="55"/>
      <c r="G9" s="31">
        <f>+E9</f>
        <v>0</v>
      </c>
    </row>
    <row r="10" spans="1:7" ht="13.5" x14ac:dyDescent="0.25">
      <c r="A10" s="18"/>
      <c r="B10" s="30"/>
      <c r="C10" s="30"/>
      <c r="D10" s="19">
        <f t="shared" si="0"/>
        <v>0</v>
      </c>
      <c r="E10" s="65">
        <f>+D10*1000</f>
        <v>0</v>
      </c>
      <c r="F10" s="55"/>
      <c r="G10" s="31">
        <f>+E10</f>
        <v>0</v>
      </c>
    </row>
    <row r="11" spans="1:7" ht="13.5" x14ac:dyDescent="0.25">
      <c r="A11" s="18"/>
      <c r="B11" s="30"/>
      <c r="C11" s="30"/>
      <c r="D11" s="19">
        <f t="shared" si="0"/>
        <v>0</v>
      </c>
      <c r="E11" s="65"/>
      <c r="F11" s="55">
        <f>+D11*1000</f>
        <v>0</v>
      </c>
      <c r="G11" s="31">
        <f>+F11</f>
        <v>0</v>
      </c>
    </row>
    <row r="12" spans="1:7" ht="13.5" x14ac:dyDescent="0.25">
      <c r="A12" s="18"/>
      <c r="B12" s="38"/>
      <c r="C12" s="39"/>
      <c r="D12" s="19">
        <f t="shared" si="0"/>
        <v>0</v>
      </c>
      <c r="E12" s="43">
        <f>+D12*1000</f>
        <v>0</v>
      </c>
      <c r="F12" s="18"/>
      <c r="G12" s="42">
        <f>+E12</f>
        <v>0</v>
      </c>
    </row>
    <row r="13" spans="1:7" ht="13.5" x14ac:dyDescent="0.25">
      <c r="A13" s="37"/>
      <c r="B13" s="21"/>
      <c r="C13" s="22"/>
      <c r="D13" s="23"/>
      <c r="E13" s="24"/>
      <c r="F13" s="25"/>
      <c r="G13" s="26"/>
    </row>
    <row r="14" spans="1:7" ht="34.5" customHeight="1" thickBot="1" x14ac:dyDescent="0.25">
      <c r="A14" s="28">
        <v>2</v>
      </c>
      <c r="B14" s="177" t="s">
        <v>34</v>
      </c>
      <c r="C14" s="178"/>
      <c r="D14" s="178"/>
      <c r="E14" s="178"/>
      <c r="F14" s="179"/>
      <c r="G14" s="17">
        <f>SUM(G15:G22)</f>
        <v>0</v>
      </c>
    </row>
    <row r="15" spans="1:7" ht="15" thickTop="1" thickBot="1" x14ac:dyDescent="0.3">
      <c r="A15" s="36"/>
      <c r="B15" s="38"/>
      <c r="C15" s="39"/>
      <c r="D15" s="19">
        <f>C15-B15</f>
        <v>0</v>
      </c>
      <c r="E15" s="40"/>
      <c r="F15" s="41">
        <f>+D15*1000</f>
        <v>0</v>
      </c>
      <c r="G15" s="42">
        <f>+F15+E15</f>
        <v>0</v>
      </c>
    </row>
    <row r="16" spans="1:7" ht="14.25" thickTop="1" x14ac:dyDescent="0.25">
      <c r="A16" s="37"/>
      <c r="B16" s="38"/>
      <c r="C16" s="39"/>
      <c r="D16" s="19">
        <f>+C16-B16</f>
        <v>0</v>
      </c>
      <c r="E16" s="43"/>
      <c r="F16" s="18">
        <f>+D16*1000</f>
        <v>0</v>
      </c>
      <c r="G16" s="42">
        <f>+F16+E16</f>
        <v>0</v>
      </c>
    </row>
    <row r="17" spans="1:7" ht="13.5" x14ac:dyDescent="0.25">
      <c r="A17" s="37"/>
      <c r="B17" s="38"/>
      <c r="C17" s="39"/>
      <c r="D17" s="19">
        <f>+C17-B17</f>
        <v>0</v>
      </c>
      <c r="E17" s="43">
        <f>+D17*1000</f>
        <v>0</v>
      </c>
      <c r="F17" s="18"/>
      <c r="G17" s="42">
        <f>+F17+E17</f>
        <v>0</v>
      </c>
    </row>
    <row r="18" spans="1:7" ht="13.5" x14ac:dyDescent="0.25">
      <c r="A18" s="37"/>
      <c r="B18" s="38"/>
      <c r="C18" s="39"/>
      <c r="D18" s="19">
        <f>+C18-B18</f>
        <v>0</v>
      </c>
      <c r="E18" s="43">
        <f>+D18*1000</f>
        <v>0</v>
      </c>
      <c r="F18" s="18"/>
      <c r="G18" s="42">
        <f>+E18</f>
        <v>0</v>
      </c>
    </row>
    <row r="19" spans="1:7" ht="13.5" x14ac:dyDescent="0.25">
      <c r="A19" s="37"/>
      <c r="B19" s="38"/>
      <c r="C19" s="39"/>
      <c r="D19" s="19">
        <f>+C19-B19</f>
        <v>0</v>
      </c>
      <c r="E19" s="43"/>
      <c r="F19" s="18">
        <f>+D19*1000</f>
        <v>0</v>
      </c>
      <c r="G19" s="42">
        <f>+F19</f>
        <v>0</v>
      </c>
    </row>
    <row r="20" spans="1:7" ht="13.5" x14ac:dyDescent="0.25">
      <c r="A20" s="37"/>
      <c r="B20" s="38"/>
      <c r="C20" s="39"/>
      <c r="D20" s="19">
        <f>+C20-B20</f>
        <v>0</v>
      </c>
      <c r="E20" s="43"/>
      <c r="F20" s="18">
        <f>+D20*1000</f>
        <v>0</v>
      </c>
      <c r="G20" s="42">
        <f>+F20</f>
        <v>0</v>
      </c>
    </row>
    <row r="21" spans="1:7" ht="13.5" x14ac:dyDescent="0.25">
      <c r="A21" s="37"/>
      <c r="B21" s="38"/>
      <c r="C21" s="39"/>
      <c r="D21" s="19"/>
      <c r="E21" s="43"/>
      <c r="F21" s="18"/>
      <c r="G21" s="42"/>
    </row>
    <row r="22" spans="1:7" ht="13.5" x14ac:dyDescent="0.25">
      <c r="A22" s="37"/>
      <c r="B22" s="38"/>
      <c r="C22" s="39"/>
      <c r="D22" s="19"/>
      <c r="E22" s="43"/>
      <c r="F22" s="18"/>
      <c r="G22" s="42"/>
    </row>
    <row r="23" spans="1:7" ht="14.25" customHeight="1" x14ac:dyDescent="0.25">
      <c r="A23" s="37"/>
      <c r="B23" s="21"/>
      <c r="C23" s="22"/>
      <c r="D23" s="23"/>
      <c r="E23" s="24"/>
      <c r="F23" s="25"/>
      <c r="G23" s="26"/>
    </row>
    <row r="24" spans="1:7" ht="51" customHeight="1" thickBot="1" x14ac:dyDescent="0.25">
      <c r="A24" s="28">
        <v>3</v>
      </c>
      <c r="B24" s="177" t="s">
        <v>30</v>
      </c>
      <c r="C24" s="178"/>
      <c r="D24" s="178"/>
      <c r="E24" s="178"/>
      <c r="F24" s="179"/>
      <c r="G24" s="17">
        <f>SUM(G25:G29)</f>
        <v>0</v>
      </c>
    </row>
    <row r="25" spans="1:7" ht="15" thickTop="1" thickBot="1" x14ac:dyDescent="0.3">
      <c r="A25" s="36"/>
      <c r="B25" s="44"/>
      <c r="C25" s="45"/>
      <c r="D25" s="19">
        <f>C25-B25</f>
        <v>0</v>
      </c>
      <c r="E25" s="40">
        <f>+D25*1000</f>
        <v>0</v>
      </c>
      <c r="F25" s="41"/>
      <c r="G25" s="42">
        <f>+E25</f>
        <v>0</v>
      </c>
    </row>
    <row r="26" spans="1:7" ht="14.25" thickTop="1" x14ac:dyDescent="0.25">
      <c r="A26" s="37"/>
      <c r="B26" s="44"/>
      <c r="C26" s="45"/>
      <c r="D26" s="19">
        <f>+C26-B26</f>
        <v>0</v>
      </c>
      <c r="E26" s="46"/>
      <c r="F26" s="46">
        <f>+D26*1000</f>
        <v>0</v>
      </c>
      <c r="G26" s="42">
        <f>+F26+E26</f>
        <v>0</v>
      </c>
    </row>
    <row r="27" spans="1:7" ht="13.5" x14ac:dyDescent="0.25">
      <c r="A27" s="37"/>
      <c r="B27" s="44"/>
      <c r="C27" s="45"/>
      <c r="D27" s="19">
        <f>+C27-B27</f>
        <v>0</v>
      </c>
      <c r="E27" s="46">
        <f>+D27*1000</f>
        <v>0</v>
      </c>
      <c r="F27" s="46"/>
      <c r="G27" s="42">
        <f>+E27</f>
        <v>0</v>
      </c>
    </row>
    <row r="28" spans="1:7" ht="13.5" x14ac:dyDescent="0.25">
      <c r="A28" s="37"/>
      <c r="B28" s="44"/>
      <c r="C28" s="45"/>
      <c r="D28" s="19">
        <f>+C28-B28</f>
        <v>0</v>
      </c>
      <c r="E28" s="46"/>
      <c r="F28" s="46">
        <f>+D28*1000</f>
        <v>0</v>
      </c>
      <c r="G28" s="42">
        <f>+F28</f>
        <v>0</v>
      </c>
    </row>
    <row r="29" spans="1:7" ht="13.5" x14ac:dyDescent="0.25">
      <c r="A29" s="37"/>
      <c r="B29" s="44"/>
      <c r="C29" s="45"/>
      <c r="D29" s="19"/>
      <c r="E29" s="46"/>
      <c r="F29" s="46"/>
      <c r="G29" s="42"/>
    </row>
    <row r="30" spans="1:7" ht="49.5" customHeight="1" thickBot="1" x14ac:dyDescent="0.25">
      <c r="A30" s="36">
        <v>3</v>
      </c>
      <c r="B30" s="166" t="s">
        <v>19</v>
      </c>
      <c r="C30" s="167"/>
      <c r="D30" s="167"/>
      <c r="E30" s="167"/>
      <c r="F30" s="168"/>
      <c r="G30" s="17">
        <f>SUM(G31)</f>
        <v>2100</v>
      </c>
    </row>
    <row r="31" spans="1:7" ht="14.25" thickTop="1" x14ac:dyDescent="0.2">
      <c r="A31" s="37"/>
      <c r="B31" s="30">
        <v>0</v>
      </c>
      <c r="C31" s="59">
        <v>0.5</v>
      </c>
      <c r="D31" s="60">
        <f>+C31-B31</f>
        <v>0.5</v>
      </c>
      <c r="E31" s="182" t="s">
        <v>54</v>
      </c>
      <c r="F31" s="183"/>
      <c r="G31" s="31">
        <f>D31*1000*4.2</f>
        <v>2100</v>
      </c>
    </row>
    <row r="32" spans="1:7" ht="13.5" x14ac:dyDescent="0.25">
      <c r="A32" s="63"/>
      <c r="B32" s="46"/>
      <c r="C32" s="64"/>
      <c r="D32" s="50"/>
      <c r="E32" s="180"/>
      <c r="F32" s="181"/>
      <c r="G32" s="51"/>
    </row>
    <row r="33" spans="1:7" ht="51.75" customHeight="1" thickBot="1" x14ac:dyDescent="0.25">
      <c r="A33" s="28">
        <v>5</v>
      </c>
      <c r="B33" s="166" t="s">
        <v>56</v>
      </c>
      <c r="C33" s="167"/>
      <c r="D33" s="167"/>
      <c r="E33" s="167"/>
      <c r="F33" s="168"/>
      <c r="G33" s="29">
        <f>SUM(G34:G35)</f>
        <v>2100</v>
      </c>
    </row>
    <row r="34" spans="1:7" ht="15" thickTop="1" thickBot="1" x14ac:dyDescent="0.3">
      <c r="A34" s="28"/>
      <c r="B34" s="30">
        <v>0</v>
      </c>
      <c r="C34" s="30">
        <v>0.5</v>
      </c>
      <c r="D34" s="19">
        <f>C34-B34</f>
        <v>0.5</v>
      </c>
      <c r="E34" s="169" t="s">
        <v>25</v>
      </c>
      <c r="F34" s="170"/>
      <c r="G34" s="31">
        <f>D34*1000*4.2</f>
        <v>2100</v>
      </c>
    </row>
    <row r="35" spans="1:7" ht="14.25" thickTop="1" x14ac:dyDescent="0.25">
      <c r="A35" s="18"/>
      <c r="B35" s="32"/>
      <c r="C35" s="32"/>
      <c r="D35" s="19"/>
      <c r="E35" s="169"/>
      <c r="F35" s="170"/>
      <c r="G35" s="31"/>
    </row>
    <row r="36" spans="1:7" ht="13.5" x14ac:dyDescent="0.25">
      <c r="A36" s="27"/>
    </row>
  </sheetData>
  <mergeCells count="12">
    <mergeCell ref="E35:F35"/>
    <mergeCell ref="A1:G1"/>
    <mergeCell ref="A2:A3"/>
    <mergeCell ref="E2:G2"/>
    <mergeCell ref="B4:F4"/>
    <mergeCell ref="B14:F14"/>
    <mergeCell ref="B24:F24"/>
    <mergeCell ref="B30:F30"/>
    <mergeCell ref="E32:F32"/>
    <mergeCell ref="B33:F33"/>
    <mergeCell ref="E34:F34"/>
    <mergeCell ref="E31:F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36"/>
  <sheetViews>
    <sheetView tabSelected="1" workbookViewId="0">
      <selection activeCell="B33" sqref="B33:F33"/>
    </sheetView>
  </sheetViews>
  <sheetFormatPr defaultRowHeight="12.75" x14ac:dyDescent="0.2"/>
  <cols>
    <col min="5" max="5" width="13.140625" customWidth="1"/>
    <col min="6" max="6" width="13" customWidth="1"/>
  </cols>
  <sheetData>
    <row r="1" spans="1:7" ht="42.75" customHeight="1" thickBot="1" x14ac:dyDescent="0.25">
      <c r="A1" s="171" t="s">
        <v>40</v>
      </c>
      <c r="B1" s="171"/>
      <c r="C1" s="171"/>
      <c r="D1" s="171"/>
      <c r="E1" s="171"/>
      <c r="F1" s="171"/>
      <c r="G1" s="171"/>
    </row>
    <row r="2" spans="1:7" ht="13.5" x14ac:dyDescent="0.25">
      <c r="A2" s="172" t="s">
        <v>10</v>
      </c>
      <c r="B2" s="10" t="s">
        <v>11</v>
      </c>
      <c r="C2" s="11" t="s">
        <v>12</v>
      </c>
      <c r="D2" s="10" t="s">
        <v>13</v>
      </c>
      <c r="E2" s="174" t="s">
        <v>14</v>
      </c>
      <c r="F2" s="175"/>
      <c r="G2" s="176"/>
    </row>
    <row r="3" spans="1:7" ht="14.25" thickBot="1" x14ac:dyDescent="0.3">
      <c r="A3" s="173"/>
      <c r="B3" s="12" t="s">
        <v>15</v>
      </c>
      <c r="C3" s="13" t="s">
        <v>15</v>
      </c>
      <c r="D3" s="12" t="s">
        <v>15</v>
      </c>
      <c r="E3" s="14" t="s">
        <v>16</v>
      </c>
      <c r="F3" s="15" t="s">
        <v>17</v>
      </c>
      <c r="G3" s="16" t="s">
        <v>18</v>
      </c>
    </row>
    <row r="4" spans="1:7" ht="35.25" customHeight="1" thickBot="1" x14ac:dyDescent="0.25">
      <c r="A4" s="28">
        <v>1</v>
      </c>
      <c r="B4" s="166" t="s">
        <v>26</v>
      </c>
      <c r="C4" s="167"/>
      <c r="D4" s="167"/>
      <c r="E4" s="167"/>
      <c r="F4" s="168"/>
      <c r="G4" s="29">
        <f>SUM(G5:G12)</f>
        <v>1404</v>
      </c>
    </row>
    <row r="5" spans="1:7" ht="14.25" thickTop="1" x14ac:dyDescent="0.25">
      <c r="A5" s="18"/>
      <c r="B5" s="30">
        <v>0</v>
      </c>
      <c r="C5" s="30">
        <v>0.62</v>
      </c>
      <c r="D5" s="19">
        <f>C5-B5</f>
        <v>0.62</v>
      </c>
      <c r="E5" s="69">
        <f>+D5*1000</f>
        <v>620</v>
      </c>
      <c r="F5" s="35"/>
      <c r="G5" s="31">
        <f>+F5+E5</f>
        <v>620</v>
      </c>
    </row>
    <row r="6" spans="1:7" ht="13.5" x14ac:dyDescent="0.25">
      <c r="A6" s="18"/>
      <c r="B6" s="30">
        <v>0.21</v>
      </c>
      <c r="C6" s="30">
        <v>0.64</v>
      </c>
      <c r="D6" s="19">
        <f t="shared" ref="D6:D12" si="0">+C6-B6</f>
        <v>0.43</v>
      </c>
      <c r="E6" s="65"/>
      <c r="F6" s="55">
        <f>+D6*1000</f>
        <v>430</v>
      </c>
      <c r="G6" s="31">
        <f>+F6</f>
        <v>430</v>
      </c>
    </row>
    <row r="7" spans="1:7" ht="13.5" x14ac:dyDescent="0.25">
      <c r="A7" s="18"/>
      <c r="B7" s="30">
        <v>0.64800000000000002</v>
      </c>
      <c r="C7" s="30">
        <v>0.82</v>
      </c>
      <c r="D7" s="19">
        <f t="shared" si="0"/>
        <v>0.17199999999999999</v>
      </c>
      <c r="E7" s="65"/>
      <c r="F7" s="55">
        <f>+D7*1000</f>
        <v>172</v>
      </c>
      <c r="G7" s="31">
        <f>+E7</f>
        <v>0</v>
      </c>
    </row>
    <row r="8" spans="1:7" ht="13.5" x14ac:dyDescent="0.25">
      <c r="A8" s="18"/>
      <c r="B8" s="30">
        <v>0.628</v>
      </c>
      <c r="C8" s="30">
        <v>0.9</v>
      </c>
      <c r="D8" s="19">
        <f t="shared" si="0"/>
        <v>0.27200000000000002</v>
      </c>
      <c r="E8" s="111">
        <f>+D8*1000</f>
        <v>272</v>
      </c>
      <c r="F8" s="55"/>
      <c r="G8" s="31">
        <f>+E8</f>
        <v>272</v>
      </c>
    </row>
    <row r="9" spans="1:7" ht="13.5" x14ac:dyDescent="0.25">
      <c r="A9" s="18"/>
      <c r="B9" s="30">
        <v>0.91800000000000004</v>
      </c>
      <c r="C9" s="30">
        <v>1</v>
      </c>
      <c r="D9" s="19">
        <f t="shared" si="0"/>
        <v>8.2000000000000003E-2</v>
      </c>
      <c r="E9" s="65">
        <f>+D9*1000</f>
        <v>82</v>
      </c>
      <c r="F9" s="55"/>
      <c r="G9" s="31">
        <f>+E9</f>
        <v>82</v>
      </c>
    </row>
    <row r="10" spans="1:7" ht="13.5" x14ac:dyDescent="0.25">
      <c r="A10" s="18"/>
      <c r="B10" s="30"/>
      <c r="C10" s="30"/>
      <c r="D10" s="19">
        <f t="shared" si="0"/>
        <v>0</v>
      </c>
      <c r="E10" s="65">
        <f>+D10*1000</f>
        <v>0</v>
      </c>
      <c r="F10" s="55"/>
      <c r="G10" s="31">
        <f>+E10</f>
        <v>0</v>
      </c>
    </row>
    <row r="11" spans="1:7" ht="13.5" x14ac:dyDescent="0.25">
      <c r="A11" s="18"/>
      <c r="B11" s="30"/>
      <c r="C11" s="30"/>
      <c r="D11" s="19">
        <f t="shared" si="0"/>
        <v>0</v>
      </c>
      <c r="E11" s="65"/>
      <c r="F11" s="55">
        <f>+D11*1000</f>
        <v>0</v>
      </c>
      <c r="G11" s="31">
        <f>+F11</f>
        <v>0</v>
      </c>
    </row>
    <row r="12" spans="1:7" ht="13.5" x14ac:dyDescent="0.25">
      <c r="A12" s="18"/>
      <c r="B12" s="38"/>
      <c r="C12" s="39"/>
      <c r="D12" s="19">
        <f t="shared" si="0"/>
        <v>0</v>
      </c>
      <c r="E12" s="43">
        <f>+D12*1000</f>
        <v>0</v>
      </c>
      <c r="F12" s="18"/>
      <c r="G12" s="42">
        <f>+E12</f>
        <v>0</v>
      </c>
    </row>
    <row r="13" spans="1:7" ht="13.5" x14ac:dyDescent="0.25">
      <c r="A13" s="37"/>
      <c r="B13" s="21"/>
      <c r="C13" s="22"/>
      <c r="D13" s="23"/>
      <c r="E13" s="24"/>
      <c r="F13" s="25"/>
      <c r="G13" s="26"/>
    </row>
    <row r="14" spans="1:7" ht="34.5" customHeight="1" thickBot="1" x14ac:dyDescent="0.25">
      <c r="A14" s="28">
        <v>2</v>
      </c>
      <c r="B14" s="177" t="s">
        <v>34</v>
      </c>
      <c r="C14" s="178"/>
      <c r="D14" s="178"/>
      <c r="E14" s="178"/>
      <c r="F14" s="179"/>
      <c r="G14" s="17">
        <f>SUM(G15:G22)</f>
        <v>260</v>
      </c>
    </row>
    <row r="15" spans="1:7" ht="15" thickTop="1" thickBot="1" x14ac:dyDescent="0.3">
      <c r="A15" s="36"/>
      <c r="B15" s="38">
        <v>0</v>
      </c>
      <c r="C15" s="39">
        <v>0.09</v>
      </c>
      <c r="D15" s="19">
        <f>C15-B15</f>
        <v>0.09</v>
      </c>
      <c r="E15" s="43"/>
      <c r="F15" s="18">
        <f>+D15*1000</f>
        <v>90</v>
      </c>
      <c r="G15" s="42">
        <f>+F15+E15</f>
        <v>90</v>
      </c>
    </row>
    <row r="16" spans="1:7" ht="14.25" thickTop="1" x14ac:dyDescent="0.25">
      <c r="A16" s="37"/>
      <c r="B16" s="38">
        <v>0.82</v>
      </c>
      <c r="C16" s="39">
        <v>0.89800000000000002</v>
      </c>
      <c r="D16" s="19">
        <f>+C16-B16</f>
        <v>7.8E-2</v>
      </c>
      <c r="E16" s="43"/>
      <c r="F16" s="18">
        <f>+D16*1000</f>
        <v>78</v>
      </c>
      <c r="G16" s="42">
        <f>+F16+E16</f>
        <v>78</v>
      </c>
    </row>
    <row r="17" spans="1:7" ht="13.5" x14ac:dyDescent="0.25">
      <c r="A17" s="37"/>
      <c r="B17" s="38">
        <v>0.90800000000000003</v>
      </c>
      <c r="C17" s="39">
        <v>1</v>
      </c>
      <c r="D17" s="19">
        <f>+C17-B17</f>
        <v>9.1999999999999998E-2</v>
      </c>
      <c r="E17" s="43"/>
      <c r="F17" s="18">
        <f>+D17*1000</f>
        <v>92</v>
      </c>
      <c r="G17" s="42">
        <f>+F17+E17</f>
        <v>92</v>
      </c>
    </row>
    <row r="18" spans="1:7" ht="13.5" x14ac:dyDescent="0.25">
      <c r="A18" s="37"/>
      <c r="B18" s="38"/>
      <c r="C18" s="39"/>
      <c r="D18" s="19">
        <f>+C18-B18</f>
        <v>0</v>
      </c>
      <c r="E18" s="43">
        <f>+D18*1000</f>
        <v>0</v>
      </c>
      <c r="F18" s="18"/>
      <c r="G18" s="42">
        <f>+E18</f>
        <v>0</v>
      </c>
    </row>
    <row r="19" spans="1:7" ht="13.5" x14ac:dyDescent="0.25">
      <c r="A19" s="37"/>
      <c r="B19" s="38"/>
      <c r="C19" s="39"/>
      <c r="D19" s="19">
        <f>+C19-B19</f>
        <v>0</v>
      </c>
      <c r="E19" s="43"/>
      <c r="F19" s="18">
        <f>+D19*1000</f>
        <v>0</v>
      </c>
      <c r="G19" s="42">
        <f>+F19</f>
        <v>0</v>
      </c>
    </row>
    <row r="20" spans="1:7" ht="13.5" x14ac:dyDescent="0.25">
      <c r="A20" s="37"/>
      <c r="B20" s="38"/>
      <c r="C20" s="39"/>
      <c r="D20" s="19">
        <f>+C20-B20</f>
        <v>0</v>
      </c>
      <c r="E20" s="43"/>
      <c r="F20" s="18">
        <f>+D20*1000</f>
        <v>0</v>
      </c>
      <c r="G20" s="42">
        <f>+F20</f>
        <v>0</v>
      </c>
    </row>
    <row r="21" spans="1:7" ht="13.5" x14ac:dyDescent="0.25">
      <c r="A21" s="37"/>
      <c r="B21" s="38"/>
      <c r="C21" s="39"/>
      <c r="D21" s="19"/>
      <c r="E21" s="43"/>
      <c r="F21" s="18"/>
      <c r="G21" s="42"/>
    </row>
    <row r="22" spans="1:7" ht="13.5" x14ac:dyDescent="0.25">
      <c r="A22" s="37"/>
      <c r="B22" s="38"/>
      <c r="C22" s="39"/>
      <c r="D22" s="19"/>
      <c r="E22" s="43"/>
      <c r="F22" s="18"/>
      <c r="G22" s="42"/>
    </row>
    <row r="23" spans="1:7" ht="13.5" x14ac:dyDescent="0.25">
      <c r="A23" s="37"/>
      <c r="B23" s="21"/>
      <c r="C23" s="22"/>
      <c r="D23" s="23"/>
      <c r="E23" s="24"/>
      <c r="F23" s="25"/>
      <c r="G23" s="26"/>
    </row>
    <row r="24" spans="1:7" ht="51" customHeight="1" thickBot="1" x14ac:dyDescent="0.25">
      <c r="A24" s="28">
        <v>3</v>
      </c>
      <c r="B24" s="177" t="s">
        <v>42</v>
      </c>
      <c r="C24" s="178"/>
      <c r="D24" s="178"/>
      <c r="E24" s="178"/>
      <c r="F24" s="179"/>
      <c r="G24" s="17">
        <f>SUM(G25:G29)</f>
        <v>32</v>
      </c>
    </row>
    <row r="25" spans="1:7" ht="15" thickTop="1" thickBot="1" x14ac:dyDescent="0.3">
      <c r="A25" s="36"/>
      <c r="B25" s="44">
        <v>0.52</v>
      </c>
      <c r="C25" s="45">
        <v>0.52800000000000002</v>
      </c>
      <c r="D25" s="19">
        <f>C25-B25</f>
        <v>8.0000000000000002E-3</v>
      </c>
      <c r="E25" s="40"/>
      <c r="F25" s="46">
        <f>+D25*1000</f>
        <v>8</v>
      </c>
      <c r="G25" s="42">
        <f>+F25</f>
        <v>8</v>
      </c>
    </row>
    <row r="26" spans="1:7" ht="14.25" thickTop="1" x14ac:dyDescent="0.25">
      <c r="A26" s="37"/>
      <c r="B26" s="44">
        <v>0.64</v>
      </c>
      <c r="C26" s="45">
        <v>0.64800000000000002</v>
      </c>
      <c r="D26" s="19">
        <f>+C26-B26</f>
        <v>8.0000000000000002E-3</v>
      </c>
      <c r="E26" s="46"/>
      <c r="F26" s="46">
        <f>+D26*1000</f>
        <v>8</v>
      </c>
      <c r="G26" s="42">
        <f>+F26+E26</f>
        <v>8</v>
      </c>
    </row>
    <row r="27" spans="1:7" ht="13.5" x14ac:dyDescent="0.25">
      <c r="A27" s="37"/>
      <c r="B27" s="44">
        <v>0.62</v>
      </c>
      <c r="C27" s="45">
        <v>0.628</v>
      </c>
      <c r="D27" s="19">
        <f>+C27-B27</f>
        <v>8.0000000000000002E-3</v>
      </c>
      <c r="E27" s="46">
        <f>+D27*1000</f>
        <v>8</v>
      </c>
      <c r="F27" s="46">
        <f>+D27*1000</f>
        <v>8</v>
      </c>
      <c r="G27" s="42">
        <f>+E27</f>
        <v>8</v>
      </c>
    </row>
    <row r="28" spans="1:7" ht="13.5" x14ac:dyDescent="0.25">
      <c r="A28" s="37"/>
      <c r="B28" s="44">
        <v>0.9</v>
      </c>
      <c r="C28" s="45">
        <v>0.90800000000000003</v>
      </c>
      <c r="D28" s="19">
        <f>+C28-B28</f>
        <v>8.0000000000000002E-3</v>
      </c>
      <c r="E28" s="46"/>
      <c r="F28" s="46">
        <f>+D28*1000</f>
        <v>8</v>
      </c>
      <c r="G28" s="42">
        <f>+F28</f>
        <v>8</v>
      </c>
    </row>
    <row r="29" spans="1:7" ht="13.5" x14ac:dyDescent="0.25">
      <c r="A29" s="37"/>
      <c r="B29" s="44"/>
      <c r="C29" s="45"/>
      <c r="D29" s="19"/>
      <c r="E29" s="46"/>
      <c r="F29" s="46"/>
      <c r="G29" s="42"/>
    </row>
    <row r="30" spans="1:7" ht="64.5" customHeight="1" thickBot="1" x14ac:dyDescent="0.25">
      <c r="A30" s="36">
        <v>3</v>
      </c>
      <c r="B30" s="166" t="s">
        <v>19</v>
      </c>
      <c r="C30" s="167"/>
      <c r="D30" s="167"/>
      <c r="E30" s="167"/>
      <c r="F30" s="168"/>
      <c r="G30" s="17">
        <f>SUM(G31)</f>
        <v>4200</v>
      </c>
    </row>
    <row r="31" spans="1:7" ht="14.25" thickTop="1" x14ac:dyDescent="0.2">
      <c r="A31" s="37"/>
      <c r="B31" s="30">
        <v>0</v>
      </c>
      <c r="C31" s="59">
        <v>1</v>
      </c>
      <c r="D31" s="60">
        <f>+C31-B31</f>
        <v>1</v>
      </c>
      <c r="E31" s="61">
        <f>+D31*1000</f>
        <v>1000</v>
      </c>
      <c r="F31" s="62">
        <f>+D31*1000</f>
        <v>1000</v>
      </c>
      <c r="G31" s="31">
        <f>D31*1000*4.2</f>
        <v>4200</v>
      </c>
    </row>
    <row r="32" spans="1:7" ht="13.5" x14ac:dyDescent="0.25">
      <c r="A32" s="63"/>
      <c r="B32" s="46"/>
      <c r="C32" s="64"/>
      <c r="D32" s="50"/>
      <c r="E32" s="180"/>
      <c r="F32" s="181"/>
      <c r="G32" s="51"/>
    </row>
    <row r="33" spans="1:7" ht="51" customHeight="1" thickBot="1" x14ac:dyDescent="0.25">
      <c r="A33" s="28">
        <v>5</v>
      </c>
      <c r="B33" s="166" t="s">
        <v>56</v>
      </c>
      <c r="C33" s="167"/>
      <c r="D33" s="167"/>
      <c r="E33" s="167"/>
      <c r="F33" s="168"/>
      <c r="G33" s="29">
        <f>SUM(G34:G35)</f>
        <v>4200</v>
      </c>
    </row>
    <row r="34" spans="1:7" ht="15" thickTop="1" thickBot="1" x14ac:dyDescent="0.3">
      <c r="A34" s="28"/>
      <c r="B34" s="30">
        <v>0</v>
      </c>
      <c r="C34" s="30">
        <v>1</v>
      </c>
      <c r="D34" s="19">
        <f>C34-B34</f>
        <v>1</v>
      </c>
      <c r="E34" s="169" t="s">
        <v>25</v>
      </c>
      <c r="F34" s="170"/>
      <c r="G34" s="31">
        <f>D34*1000*4.2</f>
        <v>4200</v>
      </c>
    </row>
    <row r="35" spans="1:7" ht="14.25" thickTop="1" x14ac:dyDescent="0.25">
      <c r="A35" s="18"/>
      <c r="B35" s="32"/>
      <c r="C35" s="32"/>
      <c r="D35" s="19"/>
      <c r="E35" s="169"/>
      <c r="F35" s="170"/>
      <c r="G35" s="31"/>
    </row>
    <row r="36" spans="1:7" ht="13.5" x14ac:dyDescent="0.25">
      <c r="A36" s="27"/>
    </row>
  </sheetData>
  <mergeCells count="11">
    <mergeCell ref="B30:F30"/>
    <mergeCell ref="E32:F32"/>
    <mergeCell ref="B33:F33"/>
    <mergeCell ref="E34:F34"/>
    <mergeCell ref="E35:F35"/>
    <mergeCell ref="B24:F24"/>
    <mergeCell ref="A1:G1"/>
    <mergeCell ref="A2:A3"/>
    <mergeCell ref="E2:G2"/>
    <mergeCell ref="B4:F4"/>
    <mergeCell ref="B14:F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36"/>
  <sheetViews>
    <sheetView topLeftCell="A19" workbookViewId="0">
      <selection activeCell="B33" sqref="B33:F33"/>
    </sheetView>
  </sheetViews>
  <sheetFormatPr defaultRowHeight="12.75" x14ac:dyDescent="0.2"/>
  <cols>
    <col min="5" max="5" width="12.42578125" customWidth="1"/>
    <col min="6" max="6" width="12.140625" customWidth="1"/>
  </cols>
  <sheetData>
    <row r="1" spans="1:7" ht="42.75" customHeight="1" thickBot="1" x14ac:dyDescent="0.25">
      <c r="A1" s="171" t="s">
        <v>50</v>
      </c>
      <c r="B1" s="171"/>
      <c r="C1" s="171"/>
      <c r="D1" s="171"/>
      <c r="E1" s="171"/>
      <c r="F1" s="171"/>
      <c r="G1" s="171"/>
    </row>
    <row r="2" spans="1:7" ht="13.5" x14ac:dyDescent="0.25">
      <c r="A2" s="172" t="s">
        <v>10</v>
      </c>
      <c r="B2" s="10" t="s">
        <v>11</v>
      </c>
      <c r="C2" s="11" t="s">
        <v>12</v>
      </c>
      <c r="D2" s="10" t="s">
        <v>13</v>
      </c>
      <c r="E2" s="174" t="s">
        <v>14</v>
      </c>
      <c r="F2" s="175"/>
      <c r="G2" s="176"/>
    </row>
    <row r="3" spans="1:7" ht="14.25" thickBot="1" x14ac:dyDescent="0.3">
      <c r="A3" s="173"/>
      <c r="B3" s="12" t="s">
        <v>15</v>
      </c>
      <c r="C3" s="13" t="s">
        <v>15</v>
      </c>
      <c r="D3" s="12" t="s">
        <v>15</v>
      </c>
      <c r="E3" s="14" t="s">
        <v>16</v>
      </c>
      <c r="F3" s="15" t="s">
        <v>17</v>
      </c>
      <c r="G3" s="16" t="s">
        <v>18</v>
      </c>
    </row>
    <row r="4" spans="1:7" ht="35.25" customHeight="1" thickBot="1" x14ac:dyDescent="0.25">
      <c r="A4" s="28">
        <v>1</v>
      </c>
      <c r="B4" s="166" t="s">
        <v>26</v>
      </c>
      <c r="C4" s="167"/>
      <c r="D4" s="167"/>
      <c r="E4" s="167"/>
      <c r="F4" s="168"/>
      <c r="G4" s="29">
        <f>SUM(G5:G12)</f>
        <v>179</v>
      </c>
    </row>
    <row r="5" spans="1:7" ht="14.25" thickTop="1" x14ac:dyDescent="0.25">
      <c r="A5" s="18"/>
      <c r="B5" s="30">
        <v>0.19500000000000001</v>
      </c>
      <c r="C5" s="30">
        <v>0.23400000000000001</v>
      </c>
      <c r="D5" s="19">
        <f>C5-B5</f>
        <v>3.9E-2</v>
      </c>
      <c r="E5" s="65"/>
      <c r="F5" s="35">
        <f>+D5*1000</f>
        <v>39</v>
      </c>
      <c r="G5" s="31">
        <f>+F5+E5</f>
        <v>39</v>
      </c>
    </row>
    <row r="6" spans="1:7" ht="13.5" x14ac:dyDescent="0.25">
      <c r="A6" s="18"/>
      <c r="B6" s="30">
        <v>0.26</v>
      </c>
      <c r="C6" s="30">
        <v>0.36</v>
      </c>
      <c r="D6" s="19">
        <f t="shared" ref="D6:D12" si="0">+C6-B6</f>
        <v>0.1</v>
      </c>
      <c r="E6" s="65">
        <f>+D6*1000</f>
        <v>100</v>
      </c>
      <c r="F6" s="55"/>
      <c r="G6" s="31">
        <f>+E6</f>
        <v>100</v>
      </c>
    </row>
    <row r="7" spans="1:7" ht="13.5" x14ac:dyDescent="0.25">
      <c r="A7" s="18"/>
      <c r="B7" s="30">
        <v>0.41</v>
      </c>
      <c r="C7" s="30">
        <v>0.45</v>
      </c>
      <c r="D7" s="19">
        <f t="shared" si="0"/>
        <v>0.04</v>
      </c>
      <c r="E7" s="65">
        <f>+D7*1000</f>
        <v>40</v>
      </c>
      <c r="F7" s="55"/>
      <c r="G7" s="31">
        <f>+E7</f>
        <v>40</v>
      </c>
    </row>
    <row r="8" spans="1:7" ht="13.5" x14ac:dyDescent="0.25">
      <c r="A8" s="18"/>
      <c r="B8" s="30"/>
      <c r="C8" s="30"/>
      <c r="D8" s="19">
        <f t="shared" si="0"/>
        <v>0</v>
      </c>
      <c r="E8" s="65"/>
      <c r="F8" s="55">
        <f>+D8*1000</f>
        <v>0</v>
      </c>
      <c r="G8" s="31">
        <f>+F8</f>
        <v>0</v>
      </c>
    </row>
    <row r="9" spans="1:7" ht="13.5" x14ac:dyDescent="0.25">
      <c r="A9" s="18"/>
      <c r="B9" s="30"/>
      <c r="C9" s="30"/>
      <c r="D9" s="19">
        <f t="shared" si="0"/>
        <v>0</v>
      </c>
      <c r="E9" s="65">
        <f>+D9*1000</f>
        <v>0</v>
      </c>
      <c r="F9" s="55"/>
      <c r="G9" s="31">
        <f>+E9</f>
        <v>0</v>
      </c>
    </row>
    <row r="10" spans="1:7" ht="13.5" x14ac:dyDescent="0.25">
      <c r="A10" s="18"/>
      <c r="B10" s="30"/>
      <c r="C10" s="30"/>
      <c r="D10" s="19">
        <f t="shared" si="0"/>
        <v>0</v>
      </c>
      <c r="E10" s="65">
        <f>+D10*1000</f>
        <v>0</v>
      </c>
      <c r="F10" s="55"/>
      <c r="G10" s="31">
        <f>+E10</f>
        <v>0</v>
      </c>
    </row>
    <row r="11" spans="1:7" ht="13.5" x14ac:dyDescent="0.25">
      <c r="A11" s="18"/>
      <c r="B11" s="30"/>
      <c r="C11" s="30"/>
      <c r="D11" s="19">
        <f t="shared" si="0"/>
        <v>0</v>
      </c>
      <c r="E11" s="65"/>
      <c r="F11" s="55">
        <f>+D11*1000</f>
        <v>0</v>
      </c>
      <c r="G11" s="31">
        <f>+F11</f>
        <v>0</v>
      </c>
    </row>
    <row r="12" spans="1:7" ht="13.5" x14ac:dyDescent="0.25">
      <c r="A12" s="18"/>
      <c r="B12" s="38"/>
      <c r="C12" s="39"/>
      <c r="D12" s="19">
        <f t="shared" si="0"/>
        <v>0</v>
      </c>
      <c r="E12" s="43">
        <f>+D12*1000</f>
        <v>0</v>
      </c>
      <c r="F12" s="18"/>
      <c r="G12" s="42">
        <f>+E12</f>
        <v>0</v>
      </c>
    </row>
    <row r="13" spans="1:7" ht="13.5" x14ac:dyDescent="0.25">
      <c r="A13" s="37"/>
      <c r="B13" s="21"/>
      <c r="C13" s="22"/>
      <c r="D13" s="23"/>
      <c r="E13" s="24"/>
      <c r="F13" s="25"/>
      <c r="G13" s="26"/>
    </row>
    <row r="14" spans="1:7" ht="35.25" customHeight="1" thickBot="1" x14ac:dyDescent="0.25">
      <c r="A14" s="28">
        <v>2</v>
      </c>
      <c r="B14" s="177" t="s">
        <v>35</v>
      </c>
      <c r="C14" s="178"/>
      <c r="D14" s="178"/>
      <c r="E14" s="178"/>
      <c r="F14" s="179"/>
      <c r="G14" s="17">
        <f>SUM(G15:G22)</f>
        <v>0</v>
      </c>
    </row>
    <row r="15" spans="1:7" ht="15" thickTop="1" thickBot="1" x14ac:dyDescent="0.3">
      <c r="A15" s="36"/>
      <c r="B15" s="38"/>
      <c r="C15" s="39"/>
      <c r="D15" s="19">
        <f>C15-B15</f>
        <v>0</v>
      </c>
      <c r="E15" s="40"/>
      <c r="F15" s="41">
        <f>+D15*1000</f>
        <v>0</v>
      </c>
      <c r="G15" s="42">
        <f>+F15+E15</f>
        <v>0</v>
      </c>
    </row>
    <row r="16" spans="1:7" ht="14.25" thickTop="1" x14ac:dyDescent="0.25">
      <c r="A16" s="37"/>
      <c r="B16" s="38"/>
      <c r="C16" s="39"/>
      <c r="D16" s="19">
        <f>+C16-B16</f>
        <v>0</v>
      </c>
      <c r="E16" s="43"/>
      <c r="F16" s="18">
        <f>+D16*1000</f>
        <v>0</v>
      </c>
      <c r="G16" s="42">
        <f>+F16+E16</f>
        <v>0</v>
      </c>
    </row>
    <row r="17" spans="1:7" ht="13.5" x14ac:dyDescent="0.25">
      <c r="A17" s="37"/>
      <c r="B17" s="38"/>
      <c r="C17" s="39"/>
      <c r="D17" s="19">
        <f>+C17-B17</f>
        <v>0</v>
      </c>
      <c r="E17" s="43">
        <f>+D17*1000</f>
        <v>0</v>
      </c>
      <c r="F17" s="18"/>
      <c r="G17" s="42">
        <f>+F17+E17</f>
        <v>0</v>
      </c>
    </row>
    <row r="18" spans="1:7" ht="13.5" x14ac:dyDescent="0.25">
      <c r="A18" s="37"/>
      <c r="B18" s="38"/>
      <c r="C18" s="39"/>
      <c r="D18" s="19">
        <f>+C18-B18</f>
        <v>0</v>
      </c>
      <c r="E18" s="43">
        <f>+D18*1000</f>
        <v>0</v>
      </c>
      <c r="F18" s="18"/>
      <c r="G18" s="42">
        <f>+E18</f>
        <v>0</v>
      </c>
    </row>
    <row r="19" spans="1:7" ht="13.5" x14ac:dyDescent="0.25">
      <c r="A19" s="37"/>
      <c r="B19" s="38"/>
      <c r="C19" s="39"/>
      <c r="D19" s="19">
        <f>+C19-B19</f>
        <v>0</v>
      </c>
      <c r="E19" s="43"/>
      <c r="F19" s="18">
        <f>+D19*1000</f>
        <v>0</v>
      </c>
      <c r="G19" s="42">
        <f>+F19</f>
        <v>0</v>
      </c>
    </row>
    <row r="20" spans="1:7" ht="13.5" x14ac:dyDescent="0.25">
      <c r="A20" s="37"/>
      <c r="B20" s="38"/>
      <c r="C20" s="39"/>
      <c r="D20" s="19">
        <f>+C20-B20</f>
        <v>0</v>
      </c>
      <c r="E20" s="43"/>
      <c r="F20" s="18">
        <f>+D20*1000</f>
        <v>0</v>
      </c>
      <c r="G20" s="42">
        <f>+F20</f>
        <v>0</v>
      </c>
    </row>
    <row r="21" spans="1:7" ht="13.5" x14ac:dyDescent="0.25">
      <c r="A21" s="37"/>
      <c r="B21" s="38"/>
      <c r="C21" s="39"/>
      <c r="D21" s="19"/>
      <c r="E21" s="43"/>
      <c r="F21" s="18"/>
      <c r="G21" s="42"/>
    </row>
    <row r="22" spans="1:7" ht="13.5" x14ac:dyDescent="0.25">
      <c r="A22" s="37"/>
      <c r="B22" s="38"/>
      <c r="C22" s="39"/>
      <c r="D22" s="19"/>
      <c r="E22" s="43"/>
      <c r="F22" s="18"/>
      <c r="G22" s="42"/>
    </row>
    <row r="23" spans="1:7" ht="13.5" x14ac:dyDescent="0.25">
      <c r="A23" s="37"/>
      <c r="B23" s="21"/>
      <c r="C23" s="22"/>
      <c r="D23" s="23"/>
      <c r="E23" s="24"/>
      <c r="F23" s="25"/>
      <c r="G23" s="26"/>
    </row>
    <row r="24" spans="1:7" ht="33.75" customHeight="1" thickBot="1" x14ac:dyDescent="0.25">
      <c r="A24" s="28">
        <v>3</v>
      </c>
      <c r="B24" s="177" t="s">
        <v>34</v>
      </c>
      <c r="C24" s="178"/>
      <c r="D24" s="178"/>
      <c r="E24" s="178"/>
      <c r="F24" s="179"/>
      <c r="G24" s="17">
        <f>SUM(G25:G29)</f>
        <v>385</v>
      </c>
    </row>
    <row r="25" spans="1:7" ht="15" thickTop="1" thickBot="1" x14ac:dyDescent="0.3">
      <c r="A25" s="36"/>
      <c r="B25" s="44">
        <v>0.11</v>
      </c>
      <c r="C25" s="45">
        <v>0.26</v>
      </c>
      <c r="D25" s="19">
        <f>C25-B25</f>
        <v>0.15</v>
      </c>
      <c r="E25" s="40">
        <f>+D25*1000</f>
        <v>150</v>
      </c>
      <c r="F25" s="41"/>
      <c r="G25" s="42">
        <f>+E25</f>
        <v>150</v>
      </c>
    </row>
    <row r="26" spans="1:7" ht="14.25" thickTop="1" x14ac:dyDescent="0.25">
      <c r="A26" s="37"/>
      <c r="B26" s="44">
        <v>0.11</v>
      </c>
      <c r="C26" s="45">
        <v>0.19500000000000001</v>
      </c>
      <c r="D26" s="19">
        <f>+C26-B26</f>
        <v>8.5000000000000006E-2</v>
      </c>
      <c r="E26" s="46"/>
      <c r="F26" s="46">
        <f>+D26*1000</f>
        <v>85</v>
      </c>
      <c r="G26" s="42">
        <f>+F26+E26</f>
        <v>85</v>
      </c>
    </row>
    <row r="27" spans="1:7" ht="13.5" x14ac:dyDescent="0.25">
      <c r="A27" s="37"/>
      <c r="B27" s="44">
        <v>0.23</v>
      </c>
      <c r="C27" s="45">
        <v>0.33</v>
      </c>
      <c r="D27" s="19">
        <f>+C27-B27</f>
        <v>0.1</v>
      </c>
      <c r="E27" s="46"/>
      <c r="F27" s="46">
        <f>+D27*1000</f>
        <v>100</v>
      </c>
      <c r="G27" s="42">
        <f>+F27</f>
        <v>100</v>
      </c>
    </row>
    <row r="28" spans="1:7" ht="14.25" thickBot="1" x14ac:dyDescent="0.3">
      <c r="A28" s="37"/>
      <c r="B28" s="44">
        <v>0.36</v>
      </c>
      <c r="C28" s="45">
        <v>0.41</v>
      </c>
      <c r="D28" s="19">
        <f>+C28-B28</f>
        <v>0.05</v>
      </c>
      <c r="E28" s="43">
        <f>+D28*1000</f>
        <v>50</v>
      </c>
      <c r="F28" s="46"/>
      <c r="G28" s="42">
        <f>+E28</f>
        <v>50</v>
      </c>
    </row>
    <row r="29" spans="1:7" ht="14.25" thickTop="1" x14ac:dyDescent="0.2">
      <c r="A29" s="37"/>
      <c r="B29" s="44">
        <v>0.36</v>
      </c>
      <c r="C29" s="45">
        <v>0.45</v>
      </c>
      <c r="D29" s="60">
        <f>+C29-B29</f>
        <v>0.09</v>
      </c>
      <c r="E29" s="46"/>
      <c r="F29" s="70">
        <f>+D29*1000</f>
        <v>90</v>
      </c>
      <c r="G29" s="42"/>
    </row>
    <row r="30" spans="1:7" ht="48.75" customHeight="1" thickBot="1" x14ac:dyDescent="0.25">
      <c r="A30" s="36">
        <v>3</v>
      </c>
      <c r="B30" s="166" t="s">
        <v>19</v>
      </c>
      <c r="C30" s="167"/>
      <c r="D30" s="167"/>
      <c r="E30" s="167"/>
      <c r="F30" s="168"/>
      <c r="G30" s="17">
        <f>SUM(G31)</f>
        <v>2000</v>
      </c>
    </row>
    <row r="31" spans="1:7" ht="14.25" thickTop="1" x14ac:dyDescent="0.2">
      <c r="A31" s="37"/>
      <c r="B31" s="30">
        <v>0</v>
      </c>
      <c r="C31" s="59">
        <v>0.5</v>
      </c>
      <c r="D31" s="60">
        <f>+C31-B31</f>
        <v>0.5</v>
      </c>
      <c r="E31" s="182" t="s">
        <v>52</v>
      </c>
      <c r="F31" s="183"/>
      <c r="G31" s="31">
        <f>D31*1000*4</f>
        <v>2000</v>
      </c>
    </row>
    <row r="32" spans="1:7" ht="13.5" x14ac:dyDescent="0.25">
      <c r="A32" s="63"/>
      <c r="B32" s="46"/>
      <c r="C32" s="64"/>
      <c r="D32" s="50"/>
      <c r="E32" s="180"/>
      <c r="F32" s="181"/>
      <c r="G32" s="51"/>
    </row>
    <row r="33" spans="1:7" ht="49.5" customHeight="1" thickBot="1" x14ac:dyDescent="0.25">
      <c r="A33" s="28">
        <v>5</v>
      </c>
      <c r="B33" s="166" t="s">
        <v>56</v>
      </c>
      <c r="C33" s="167"/>
      <c r="D33" s="167"/>
      <c r="E33" s="167"/>
      <c r="F33" s="168"/>
      <c r="G33" s="29">
        <f>SUM(G34:G35)</f>
        <v>2000</v>
      </c>
    </row>
    <row r="34" spans="1:7" ht="15" thickTop="1" thickBot="1" x14ac:dyDescent="0.3">
      <c r="A34" s="28"/>
      <c r="B34" s="30">
        <v>0</v>
      </c>
      <c r="C34" s="30">
        <v>0.5</v>
      </c>
      <c r="D34" s="19">
        <f>C34-B34</f>
        <v>0.5</v>
      </c>
      <c r="E34" s="169" t="s">
        <v>51</v>
      </c>
      <c r="F34" s="170"/>
      <c r="G34" s="31">
        <f>D34*1000*4</f>
        <v>2000</v>
      </c>
    </row>
    <row r="35" spans="1:7" ht="14.25" thickTop="1" x14ac:dyDescent="0.25">
      <c r="A35" s="18"/>
      <c r="B35" s="32"/>
      <c r="C35" s="32"/>
      <c r="D35" s="19"/>
      <c r="E35" s="169"/>
      <c r="F35" s="170"/>
      <c r="G35" s="31"/>
    </row>
    <row r="36" spans="1:7" ht="13.5" x14ac:dyDescent="0.25">
      <c r="A36" s="27"/>
    </row>
  </sheetData>
  <mergeCells count="12">
    <mergeCell ref="B30:F30"/>
    <mergeCell ref="E32:F32"/>
    <mergeCell ref="B33:F33"/>
    <mergeCell ref="E34:F34"/>
    <mergeCell ref="E35:F35"/>
    <mergeCell ref="E31:F31"/>
    <mergeCell ref="B24:F24"/>
    <mergeCell ref="A1:G1"/>
    <mergeCell ref="A2:A3"/>
    <mergeCell ref="E2:G2"/>
    <mergeCell ref="B4:F4"/>
    <mergeCell ref="B14:F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G36"/>
  <sheetViews>
    <sheetView topLeftCell="A13" workbookViewId="0">
      <selection activeCell="B33" sqref="B33:F33"/>
    </sheetView>
  </sheetViews>
  <sheetFormatPr defaultRowHeight="12.75" x14ac:dyDescent="0.2"/>
  <cols>
    <col min="5" max="5" width="12.42578125" customWidth="1"/>
    <col min="6" max="6" width="12" customWidth="1"/>
  </cols>
  <sheetData>
    <row r="1" spans="1:7" ht="42" customHeight="1" thickBot="1" x14ac:dyDescent="0.25">
      <c r="A1" s="171" t="s">
        <v>41</v>
      </c>
      <c r="B1" s="171"/>
      <c r="C1" s="171"/>
      <c r="D1" s="171"/>
      <c r="E1" s="171"/>
      <c r="F1" s="171"/>
      <c r="G1" s="171"/>
    </row>
    <row r="2" spans="1:7" ht="13.5" x14ac:dyDescent="0.25">
      <c r="A2" s="172" t="s">
        <v>10</v>
      </c>
      <c r="B2" s="10" t="s">
        <v>11</v>
      </c>
      <c r="C2" s="11" t="s">
        <v>12</v>
      </c>
      <c r="D2" s="10" t="s">
        <v>13</v>
      </c>
      <c r="E2" s="174" t="s">
        <v>14</v>
      </c>
      <c r="F2" s="175"/>
      <c r="G2" s="176"/>
    </row>
    <row r="3" spans="1:7" ht="14.25" thickBot="1" x14ac:dyDescent="0.3">
      <c r="A3" s="173"/>
      <c r="B3" s="12" t="s">
        <v>15</v>
      </c>
      <c r="C3" s="13" t="s">
        <v>15</v>
      </c>
      <c r="D3" s="12" t="s">
        <v>15</v>
      </c>
      <c r="E3" s="14" t="s">
        <v>16</v>
      </c>
      <c r="F3" s="15" t="s">
        <v>17</v>
      </c>
      <c r="G3" s="16" t="s">
        <v>18</v>
      </c>
    </row>
    <row r="4" spans="1:7" ht="34.5" customHeight="1" thickBot="1" x14ac:dyDescent="0.25">
      <c r="A4" s="28">
        <v>1</v>
      </c>
      <c r="B4" s="166" t="s">
        <v>26</v>
      </c>
      <c r="C4" s="167"/>
      <c r="D4" s="167"/>
      <c r="E4" s="167"/>
      <c r="F4" s="168"/>
      <c r="G4" s="29">
        <f>SUM(G5:G12)</f>
        <v>276</v>
      </c>
    </row>
    <row r="5" spans="1:7" ht="14.25" thickTop="1" x14ac:dyDescent="0.25">
      <c r="A5" s="18"/>
      <c r="B5" s="30">
        <v>0</v>
      </c>
      <c r="C5" s="30">
        <v>0.2</v>
      </c>
      <c r="D5" s="19">
        <f>C5-B5</f>
        <v>0.2</v>
      </c>
      <c r="E5" s="68">
        <f>+D5*1000</f>
        <v>200</v>
      </c>
      <c r="F5" s="35"/>
      <c r="G5" s="31">
        <f>+F5+E5</f>
        <v>200</v>
      </c>
    </row>
    <row r="6" spans="1:7" ht="13.5" x14ac:dyDescent="0.25">
      <c r="A6" s="18"/>
      <c r="B6" s="30">
        <v>0.27500000000000002</v>
      </c>
      <c r="C6" s="30">
        <v>0.43</v>
      </c>
      <c r="D6" s="19">
        <f t="shared" ref="D6:D12" si="0">+C6-B6</f>
        <v>0.155</v>
      </c>
      <c r="E6" s="65"/>
      <c r="F6" s="55">
        <f>+D6*1000</f>
        <v>155</v>
      </c>
      <c r="G6" s="31">
        <f>+E6</f>
        <v>0</v>
      </c>
    </row>
    <row r="7" spans="1:7" ht="13.5" x14ac:dyDescent="0.25">
      <c r="A7" s="18"/>
      <c r="B7" s="30">
        <v>0.65700000000000003</v>
      </c>
      <c r="C7" s="30">
        <v>0.69499999999999995</v>
      </c>
      <c r="D7" s="19">
        <f t="shared" si="0"/>
        <v>3.7999999999999999E-2</v>
      </c>
      <c r="E7" s="65">
        <f>+D7*1000</f>
        <v>38</v>
      </c>
      <c r="F7" s="55"/>
      <c r="G7" s="31">
        <f>+E7</f>
        <v>38</v>
      </c>
    </row>
    <row r="8" spans="1:7" ht="13.5" x14ac:dyDescent="0.25">
      <c r="A8" s="18"/>
      <c r="B8" s="30">
        <v>0.65700000000000003</v>
      </c>
      <c r="C8" s="30">
        <v>0.69499999999999995</v>
      </c>
      <c r="D8" s="19">
        <f t="shared" si="0"/>
        <v>3.7999999999999999E-2</v>
      </c>
      <c r="E8" s="65"/>
      <c r="F8" s="55">
        <f>+D8*1000</f>
        <v>38</v>
      </c>
      <c r="G8" s="31">
        <f>+F8</f>
        <v>38</v>
      </c>
    </row>
    <row r="9" spans="1:7" ht="13.5" x14ac:dyDescent="0.25">
      <c r="A9" s="18"/>
      <c r="B9" s="30"/>
      <c r="C9" s="30"/>
      <c r="D9" s="19">
        <f t="shared" si="0"/>
        <v>0</v>
      </c>
      <c r="E9" s="65">
        <f>+D9*1000</f>
        <v>0</v>
      </c>
      <c r="F9" s="55"/>
      <c r="G9" s="31">
        <f>+E9</f>
        <v>0</v>
      </c>
    </row>
    <row r="10" spans="1:7" ht="13.5" x14ac:dyDescent="0.25">
      <c r="A10" s="18"/>
      <c r="B10" s="30"/>
      <c r="C10" s="30"/>
      <c r="D10" s="19">
        <f t="shared" si="0"/>
        <v>0</v>
      </c>
      <c r="E10" s="65">
        <f>+D10*1000</f>
        <v>0</v>
      </c>
      <c r="F10" s="55"/>
      <c r="G10" s="31">
        <f>+E10</f>
        <v>0</v>
      </c>
    </row>
    <row r="11" spans="1:7" ht="13.5" x14ac:dyDescent="0.25">
      <c r="A11" s="18"/>
      <c r="B11" s="30"/>
      <c r="C11" s="30"/>
      <c r="D11" s="19">
        <f t="shared" si="0"/>
        <v>0</v>
      </c>
      <c r="E11" s="65"/>
      <c r="F11" s="55">
        <f>+D11*1000</f>
        <v>0</v>
      </c>
      <c r="G11" s="31">
        <f>+F11</f>
        <v>0</v>
      </c>
    </row>
    <row r="12" spans="1:7" ht="13.5" x14ac:dyDescent="0.25">
      <c r="A12" s="18"/>
      <c r="B12" s="38"/>
      <c r="C12" s="39"/>
      <c r="D12" s="19">
        <f t="shared" si="0"/>
        <v>0</v>
      </c>
      <c r="E12" s="43">
        <f>+D12*1000</f>
        <v>0</v>
      </c>
      <c r="F12" s="18"/>
      <c r="G12" s="42">
        <f>+E12</f>
        <v>0</v>
      </c>
    </row>
    <row r="13" spans="1:7" ht="13.5" x14ac:dyDescent="0.25">
      <c r="A13" s="37"/>
      <c r="B13" s="21"/>
      <c r="C13" s="22"/>
      <c r="D13" s="23"/>
      <c r="E13" s="24"/>
      <c r="F13" s="25"/>
      <c r="G13" s="26"/>
    </row>
    <row r="14" spans="1:7" ht="34.5" customHeight="1" thickBot="1" x14ac:dyDescent="0.25">
      <c r="A14" s="28">
        <v>2</v>
      </c>
      <c r="B14" s="177" t="s">
        <v>35</v>
      </c>
      <c r="C14" s="178"/>
      <c r="D14" s="178"/>
      <c r="E14" s="178"/>
      <c r="F14" s="179"/>
      <c r="G14" s="17">
        <f>SUM(G15:G22)</f>
        <v>722</v>
      </c>
    </row>
    <row r="15" spans="1:7" ht="15" thickTop="1" thickBot="1" x14ac:dyDescent="0.3">
      <c r="A15" s="36"/>
      <c r="B15" s="38">
        <v>0.2</v>
      </c>
      <c r="C15" s="39">
        <v>0.43</v>
      </c>
      <c r="D15" s="19">
        <f>C15-B15</f>
        <v>0.23</v>
      </c>
      <c r="E15" s="43">
        <f>+D15*1000</f>
        <v>230</v>
      </c>
      <c r="F15" s="41"/>
      <c r="G15" s="42">
        <f>+F15+E15</f>
        <v>230</v>
      </c>
    </row>
    <row r="16" spans="1:7" ht="14.25" thickTop="1" x14ac:dyDescent="0.25">
      <c r="A16" s="37"/>
      <c r="B16" s="38">
        <v>0.47499999999999998</v>
      </c>
      <c r="C16" s="39">
        <v>0.53</v>
      </c>
      <c r="D16" s="19">
        <f t="shared" ref="D16:D21" si="1">+C16-B16</f>
        <v>5.5E-2</v>
      </c>
      <c r="E16" s="43">
        <f>+D16*1000</f>
        <v>55</v>
      </c>
      <c r="F16" s="18"/>
      <c r="G16" s="42">
        <f>+F16+E16</f>
        <v>55</v>
      </c>
    </row>
    <row r="17" spans="1:7" ht="13.5" x14ac:dyDescent="0.25">
      <c r="A17" s="37"/>
      <c r="B17" s="38">
        <v>0.57999999999999996</v>
      </c>
      <c r="C17" s="39">
        <v>0.61</v>
      </c>
      <c r="D17" s="19">
        <f t="shared" si="1"/>
        <v>0.03</v>
      </c>
      <c r="E17" s="43">
        <f>+D17*1000</f>
        <v>30</v>
      </c>
      <c r="F17" s="18"/>
      <c r="G17" s="42">
        <f>+F17+E17</f>
        <v>30</v>
      </c>
    </row>
    <row r="18" spans="1:7" ht="13.5" x14ac:dyDescent="0.25">
      <c r="A18" s="37"/>
      <c r="B18" s="38">
        <v>0.57999999999999996</v>
      </c>
      <c r="C18" s="39">
        <v>0.65700000000000003</v>
      </c>
      <c r="D18" s="19">
        <f t="shared" si="1"/>
        <v>7.6999999999999999E-2</v>
      </c>
      <c r="E18" s="43"/>
      <c r="F18" s="18">
        <f>+D18*1000</f>
        <v>77</v>
      </c>
      <c r="G18" s="42">
        <f>+E18</f>
        <v>0</v>
      </c>
    </row>
    <row r="19" spans="1:7" ht="13.5" x14ac:dyDescent="0.25">
      <c r="A19" s="37"/>
      <c r="B19" s="38">
        <v>0.62</v>
      </c>
      <c r="C19" s="39">
        <v>0.65700000000000003</v>
      </c>
      <c r="D19" s="19">
        <f t="shared" si="1"/>
        <v>3.6999999999999998E-2</v>
      </c>
      <c r="E19" s="43"/>
      <c r="F19" s="18">
        <f>+D19*1000</f>
        <v>37</v>
      </c>
      <c r="G19" s="42">
        <f>+F19</f>
        <v>37</v>
      </c>
    </row>
    <row r="20" spans="1:7" ht="13.5" x14ac:dyDescent="0.25">
      <c r="A20" s="37"/>
      <c r="B20" s="38">
        <v>0.69499999999999995</v>
      </c>
      <c r="C20" s="39">
        <v>0.88</v>
      </c>
      <c r="D20" s="19">
        <f t="shared" si="1"/>
        <v>0.185</v>
      </c>
      <c r="E20" s="43">
        <f>+D20*1000</f>
        <v>185</v>
      </c>
      <c r="F20" s="18"/>
      <c r="G20" s="42">
        <f>+E20</f>
        <v>185</v>
      </c>
    </row>
    <row r="21" spans="1:7" ht="13.5" x14ac:dyDescent="0.25">
      <c r="A21" s="37"/>
      <c r="B21" s="38">
        <v>0.69499999999999995</v>
      </c>
      <c r="C21" s="39">
        <v>0.88</v>
      </c>
      <c r="D21" s="19">
        <f t="shared" si="1"/>
        <v>0.185</v>
      </c>
      <c r="E21" s="43"/>
      <c r="F21" s="46">
        <f>+D21*1000</f>
        <v>185</v>
      </c>
      <c r="G21" s="42">
        <f>+F21</f>
        <v>185</v>
      </c>
    </row>
    <row r="22" spans="1:7" ht="13.5" x14ac:dyDescent="0.25">
      <c r="A22" s="37"/>
      <c r="B22" s="38"/>
      <c r="C22" s="39"/>
      <c r="D22" s="19"/>
      <c r="E22" s="43"/>
      <c r="F22" s="18"/>
      <c r="G22" s="42"/>
    </row>
    <row r="23" spans="1:7" ht="13.5" x14ac:dyDescent="0.25">
      <c r="A23" s="37"/>
      <c r="B23" s="21"/>
      <c r="C23" s="22"/>
      <c r="D23" s="23"/>
      <c r="E23" s="24"/>
      <c r="F23" s="25"/>
      <c r="G23" s="26"/>
    </row>
    <row r="24" spans="1:7" ht="34.5" customHeight="1" thickBot="1" x14ac:dyDescent="0.25">
      <c r="A24" s="28">
        <v>3</v>
      </c>
      <c r="B24" s="177" t="s">
        <v>42</v>
      </c>
      <c r="C24" s="178"/>
      <c r="D24" s="178"/>
      <c r="E24" s="178"/>
      <c r="F24" s="179"/>
      <c r="G24" s="17">
        <f>SUM(G25:G29)</f>
        <v>10</v>
      </c>
    </row>
    <row r="25" spans="1:7" ht="15" thickTop="1" thickBot="1" x14ac:dyDescent="0.3">
      <c r="A25" s="36"/>
      <c r="B25" s="44">
        <v>0.61</v>
      </c>
      <c r="C25" s="45">
        <v>0.62</v>
      </c>
      <c r="D25" s="19">
        <f>C25-B25</f>
        <v>0.01</v>
      </c>
      <c r="E25" s="40">
        <f>+D25*1000</f>
        <v>10</v>
      </c>
      <c r="F25" s="41"/>
      <c r="G25" s="42">
        <f>+E25</f>
        <v>10</v>
      </c>
    </row>
    <row r="26" spans="1:7" ht="14.25" thickTop="1" x14ac:dyDescent="0.25">
      <c r="A26" s="37"/>
      <c r="B26" s="44"/>
      <c r="C26" s="45"/>
      <c r="D26" s="19">
        <f>+C26-B26</f>
        <v>0</v>
      </c>
      <c r="E26" s="46"/>
      <c r="F26" s="46">
        <f>+D26*1000</f>
        <v>0</v>
      </c>
      <c r="G26" s="42">
        <f>+F26+E26</f>
        <v>0</v>
      </c>
    </row>
    <row r="27" spans="1:7" ht="13.5" x14ac:dyDescent="0.25">
      <c r="A27" s="37"/>
      <c r="B27" s="44"/>
      <c r="C27" s="45"/>
      <c r="D27" s="19">
        <f>+C27-B27</f>
        <v>0</v>
      </c>
      <c r="E27" s="46">
        <f>+D27*1000</f>
        <v>0</v>
      </c>
      <c r="F27" s="46"/>
      <c r="G27" s="42">
        <f>+E27</f>
        <v>0</v>
      </c>
    </row>
    <row r="28" spans="1:7" ht="13.5" x14ac:dyDescent="0.25">
      <c r="A28" s="37"/>
      <c r="B28" s="44"/>
      <c r="C28" s="45"/>
      <c r="D28" s="19">
        <f>+C28-B28</f>
        <v>0</v>
      </c>
      <c r="E28" s="46"/>
      <c r="F28" s="46">
        <f>+D28*1000</f>
        <v>0</v>
      </c>
      <c r="G28" s="42">
        <f>+F28</f>
        <v>0</v>
      </c>
    </row>
    <row r="29" spans="1:7" ht="13.5" x14ac:dyDescent="0.25">
      <c r="A29" s="37"/>
      <c r="B29" s="44"/>
      <c r="C29" s="45"/>
      <c r="D29" s="19"/>
      <c r="E29" s="46"/>
      <c r="F29" s="46"/>
      <c r="G29" s="42"/>
    </row>
    <row r="30" spans="1:7" ht="46.5" customHeight="1" thickBot="1" x14ac:dyDescent="0.25">
      <c r="A30" s="36">
        <v>3</v>
      </c>
      <c r="B30" s="166" t="s">
        <v>19</v>
      </c>
      <c r="C30" s="167"/>
      <c r="D30" s="167"/>
      <c r="E30" s="167"/>
      <c r="F30" s="168"/>
      <c r="G30" s="17">
        <f>SUM(G31)</f>
        <v>3696</v>
      </c>
    </row>
    <row r="31" spans="1:7" ht="14.25" thickTop="1" x14ac:dyDescent="0.2">
      <c r="A31" s="37"/>
      <c r="B31" s="30">
        <v>0</v>
      </c>
      <c r="C31" s="59">
        <v>0.88</v>
      </c>
      <c r="D31" s="60">
        <f>+C31-B31</f>
        <v>0.88</v>
      </c>
      <c r="E31" s="182" t="s">
        <v>47</v>
      </c>
      <c r="F31" s="183"/>
      <c r="G31" s="31">
        <f>D31*1000*4.2</f>
        <v>3696</v>
      </c>
    </row>
    <row r="32" spans="1:7" ht="13.5" x14ac:dyDescent="0.25">
      <c r="A32" s="63"/>
      <c r="B32" s="46"/>
      <c r="C32" s="64"/>
      <c r="D32" s="50"/>
      <c r="E32" s="180"/>
      <c r="F32" s="181"/>
      <c r="G32" s="51"/>
    </row>
    <row r="33" spans="1:7" ht="49.5" customHeight="1" thickBot="1" x14ac:dyDescent="0.25">
      <c r="A33" s="28">
        <v>5</v>
      </c>
      <c r="B33" s="166" t="s">
        <v>56</v>
      </c>
      <c r="C33" s="167"/>
      <c r="D33" s="167"/>
      <c r="E33" s="167"/>
      <c r="F33" s="168"/>
      <c r="G33" s="29">
        <f>SUM(G34:G35)</f>
        <v>3696</v>
      </c>
    </row>
    <row r="34" spans="1:7" ht="15" thickTop="1" thickBot="1" x14ac:dyDescent="0.3">
      <c r="A34" s="28"/>
      <c r="B34" s="30">
        <v>0</v>
      </c>
      <c r="C34" s="30">
        <v>0.88</v>
      </c>
      <c r="D34" s="19">
        <f>C34-B34</f>
        <v>0.88</v>
      </c>
      <c r="E34" s="169" t="s">
        <v>48</v>
      </c>
      <c r="F34" s="170"/>
      <c r="G34" s="31">
        <f>D34*1000*4.2</f>
        <v>3696</v>
      </c>
    </row>
    <row r="35" spans="1:7" ht="14.25" thickTop="1" x14ac:dyDescent="0.25">
      <c r="A35" s="18"/>
      <c r="B35" s="32"/>
      <c r="C35" s="32"/>
      <c r="D35" s="19"/>
      <c r="E35" s="169"/>
      <c r="F35" s="170"/>
      <c r="G35" s="31"/>
    </row>
    <row r="36" spans="1:7" ht="13.5" x14ac:dyDescent="0.25">
      <c r="A36" s="27"/>
    </row>
  </sheetData>
  <mergeCells count="12">
    <mergeCell ref="B30:F30"/>
    <mergeCell ref="E32:F32"/>
    <mergeCell ref="B33:F33"/>
    <mergeCell ref="E34:F34"/>
    <mergeCell ref="E35:F35"/>
    <mergeCell ref="E31:F31"/>
    <mergeCell ref="B24:F24"/>
    <mergeCell ref="A1:G1"/>
    <mergeCell ref="A2:A3"/>
    <mergeCell ref="E2:G2"/>
    <mergeCell ref="B4:F4"/>
    <mergeCell ref="B14:F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G9"/>
  <sheetViews>
    <sheetView workbookViewId="0">
      <selection activeCell="I25" sqref="I25:I26"/>
    </sheetView>
  </sheetViews>
  <sheetFormatPr defaultRowHeight="12.75" x14ac:dyDescent="0.2"/>
  <sheetData>
    <row r="1" spans="1:7" ht="39" customHeight="1" thickBot="1" x14ac:dyDescent="0.25">
      <c r="A1" s="171" t="s">
        <v>55</v>
      </c>
      <c r="B1" s="171"/>
      <c r="C1" s="171"/>
      <c r="D1" s="171"/>
      <c r="E1" s="171"/>
      <c r="F1" s="171"/>
      <c r="G1" s="171"/>
    </row>
    <row r="2" spans="1:7" ht="13.5" x14ac:dyDescent="0.25">
      <c r="A2" s="172" t="s">
        <v>10</v>
      </c>
      <c r="B2" s="10" t="s">
        <v>11</v>
      </c>
      <c r="C2" s="11" t="s">
        <v>12</v>
      </c>
      <c r="D2" s="10" t="s">
        <v>13</v>
      </c>
      <c r="E2" s="174" t="s">
        <v>14</v>
      </c>
      <c r="F2" s="175"/>
      <c r="G2" s="176"/>
    </row>
    <row r="3" spans="1:7" ht="14.25" thickBot="1" x14ac:dyDescent="0.3">
      <c r="A3" s="173"/>
      <c r="B3" s="12" t="s">
        <v>15</v>
      </c>
      <c r="C3" s="13" t="s">
        <v>15</v>
      </c>
      <c r="D3" s="12" t="s">
        <v>15</v>
      </c>
      <c r="E3" s="14" t="s">
        <v>16</v>
      </c>
      <c r="F3" s="15" t="s">
        <v>17</v>
      </c>
      <c r="G3" s="16" t="s">
        <v>18</v>
      </c>
    </row>
    <row r="4" spans="1:7" ht="48.75" customHeight="1" thickBot="1" x14ac:dyDescent="0.25">
      <c r="A4" s="28">
        <v>1</v>
      </c>
      <c r="B4" s="166" t="s">
        <v>56</v>
      </c>
      <c r="C4" s="167"/>
      <c r="D4" s="167"/>
      <c r="E4" s="167"/>
      <c r="F4" s="168"/>
      <c r="G4" s="29">
        <f>SUM(G5)</f>
        <v>3360</v>
      </c>
    </row>
    <row r="5" spans="1:7" ht="15" thickTop="1" thickBot="1" x14ac:dyDescent="0.3">
      <c r="A5" s="28"/>
      <c r="B5" s="30">
        <v>0</v>
      </c>
      <c r="C5" s="30">
        <v>0.8</v>
      </c>
      <c r="D5" s="19">
        <f>C5-B5</f>
        <v>0.8</v>
      </c>
      <c r="E5" s="169" t="s">
        <v>48</v>
      </c>
      <c r="F5" s="170"/>
      <c r="G5" s="31">
        <f>D5*1000*4.2</f>
        <v>3360</v>
      </c>
    </row>
    <row r="6" spans="1:7" ht="14.25" thickTop="1" x14ac:dyDescent="0.25">
      <c r="A6" s="18"/>
      <c r="B6" s="30"/>
      <c r="C6" s="30"/>
      <c r="D6" s="19"/>
      <c r="E6" s="145"/>
      <c r="F6" s="55"/>
      <c r="G6" s="31"/>
    </row>
    <row r="7" spans="1:7" ht="13.5" x14ac:dyDescent="0.25">
      <c r="A7" s="18"/>
      <c r="B7" s="30"/>
      <c r="C7" s="30"/>
      <c r="D7" s="19"/>
      <c r="E7" s="145"/>
      <c r="F7" s="55"/>
      <c r="G7" s="31"/>
    </row>
    <row r="8" spans="1:7" ht="13.5" x14ac:dyDescent="0.25">
      <c r="A8" s="18"/>
      <c r="B8" s="30"/>
      <c r="C8" s="30"/>
      <c r="D8" s="19"/>
      <c r="E8" s="145"/>
      <c r="F8" s="55"/>
      <c r="G8" s="31"/>
    </row>
    <row r="9" spans="1:7" x14ac:dyDescent="0.2">
      <c r="A9" s="66"/>
      <c r="B9" s="66"/>
      <c r="C9" s="66"/>
      <c r="D9" s="66"/>
      <c r="E9" s="66"/>
      <c r="F9" s="66"/>
      <c r="G9" s="66"/>
    </row>
  </sheetData>
  <mergeCells count="5">
    <mergeCell ref="A1:G1"/>
    <mergeCell ref="A2:A3"/>
    <mergeCell ref="E2:G2"/>
    <mergeCell ref="B4:F4"/>
    <mergeCell ref="E5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11</vt:i4>
      </vt:variant>
    </vt:vector>
  </HeadingPairs>
  <TitlesOfParts>
    <vt:vector size="11" baseType="lpstr">
      <vt:lpstr>Kululoend</vt:lpstr>
      <vt:lpstr>Käätso-Puiga</vt:lpstr>
      <vt:lpstr>Kääpa-Üdriku</vt:lpstr>
      <vt:lpstr>Tootsi-Kütioru</vt:lpstr>
      <vt:lpstr>Prügla</vt:lpstr>
      <vt:lpstr>Puusepa-Lehemetsa</vt:lpstr>
      <vt:lpstr>Saaremaa-Kuklane </vt:lpstr>
      <vt:lpstr>Peraküla tee</vt:lpstr>
      <vt:lpstr>Pikasilla tee</vt:lpstr>
      <vt:lpstr>Juhkami-Lauga tee</vt:lpstr>
      <vt:lpstr>Saki-jantra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Inge</cp:lastModifiedBy>
  <cp:lastPrinted>2017-03-13T07:52:06Z</cp:lastPrinted>
  <dcterms:created xsi:type="dcterms:W3CDTF">2017-01-23T09:17:51Z</dcterms:created>
  <dcterms:modified xsi:type="dcterms:W3CDTF">2018-08-24T07:54:35Z</dcterms:modified>
</cp:coreProperties>
</file>